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ILHA VETIARIO CAMPO" sheetId="1" r:id="rId1"/>
    <sheet name="CRONOGRAMA 180 DIAS CAMPO" sheetId="2" r:id="rId2"/>
  </sheets>
  <definedNames>
    <definedName name="_xlnm.Print_Area" localSheetId="0">'PLANILHA VETIARIO CAMPO'!$B$1:$I$144</definedName>
    <definedName name="SHARED_FORMULA_11_16_11_16_1">#REF!*#REF!%</definedName>
    <definedName name="SHARED_FORMULA_11_16_11_16_3">#REF!*#REF!%</definedName>
    <definedName name="SHARED_FORMULA_13_16_13_16_1">#REF!*#REF!%</definedName>
    <definedName name="SHARED_FORMULA_13_16_13_16_3">#REF!*#REF!%</definedName>
    <definedName name="SHARED_FORMULA_16_15_16_15_3">#REF!+#REF!+#REF!+#REF!+#REF!+#REF!</definedName>
    <definedName name="SHARED_FORMULA_17_15_17_15_3">#REF!+#REF!+#REF!+#REF!+#REF!+#REF!</definedName>
    <definedName name="SHARED_FORMULA_20_16_20_16_1">#REF!+#REF!+#REF!+#REF!+#REF!+#REF!+#REF!+#REF!</definedName>
    <definedName name="SHARED_FORMULA_5_16_5_16_1">#REF!*#REF!%</definedName>
    <definedName name="SHARED_FORMULA_5_16_5_16_3">#REF!*#REF!%</definedName>
    <definedName name="SHARED_FORMULA_6_13_6_13_0">#REF!*#REF!</definedName>
    <definedName name="SHARED_FORMULA_6_13_6_13_2">#REF!*#REF!</definedName>
    <definedName name="SHARED_FORMULA_6_21_6_21_2">#REF!*#REF!</definedName>
    <definedName name="SHARED_FORMULA_6_26_6_26_0">#REF!*#REF!</definedName>
    <definedName name="SHARED_FORMULA_6_61_6_61_2">#REF!*#REF!</definedName>
    <definedName name="SHARED_FORMULA_6_70_6_70_0">#REF!*#REF!</definedName>
    <definedName name="SHARED_FORMULA_6_89_6_89_2">#REF!*#REF!</definedName>
    <definedName name="SHARED_FORMULA_6_99_6_99_0">#REF!*#REF!</definedName>
    <definedName name="SHARED_FORMULA_7_16_7_16_1">#REF!*#REF!%</definedName>
    <definedName name="SHARED_FORMULA_7_16_7_16_3">#REF!*#REF!%</definedName>
    <definedName name="SHARED_FORMULA_8_13_8_13_0">#REF!*#REF!</definedName>
    <definedName name="SHARED_FORMULA_8_13_8_13_2">#REF!*#REF!</definedName>
    <definedName name="SHARED_FORMULA_8_71_8_71_2">#REF!*#REF!</definedName>
    <definedName name="SHARED_FORMULA_8_81_8_81_0">#REF!*#REF!</definedName>
    <definedName name="SHARED_FORMULA_8_88_8_88_2">#REF!*#REF!</definedName>
    <definedName name="SHARED_FORMULA_8_98_8_98_0">#REF!*#REF!</definedName>
    <definedName name="SHARED_FORMULA_9_16_9_16_1">#REF!*#REF!%</definedName>
    <definedName name="SHARED_FORMULA_9_16_9_16_3">#REF!*#REF!%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<sst xmlns="http://schemas.openxmlformats.org/spreadsheetml/2006/main" count="506" uniqueCount="369">
  <si>
    <t>DATA:06-09-2012</t>
  </si>
  <si>
    <t xml:space="preserve">     OBRA: CONSTRUÇÃO DO VESTIÁRIO ACESSÍVEL DO CECAES CAMPO</t>
  </si>
  <si>
    <t>ORÇAMENTO VESTIÁRIO ACESSÍVEL DO CECAES CAMPO EDITAL N°23/12</t>
  </si>
  <si>
    <t>BDI:21,30%</t>
  </si>
  <si>
    <t>LOCAL: INSTITUTO FEDERAL DO SUL DE MINAS CAMPUS MUZAMBINHO.</t>
  </si>
  <si>
    <t>CÓDIGO</t>
  </si>
  <si>
    <t>DESCRIÇÃO</t>
  </si>
  <si>
    <t>UNIDADE</t>
  </si>
  <si>
    <t>QUANT.</t>
  </si>
  <si>
    <t>PREÇO(R$)</t>
  </si>
  <si>
    <t>PREÇO TOTAL (R$)</t>
  </si>
  <si>
    <t>A</t>
  </si>
  <si>
    <t>SERVIÇOS INICIAIS /INSTALAÇÕE PROVISÓRIAS</t>
  </si>
  <si>
    <t>A01</t>
  </si>
  <si>
    <t xml:space="preserve">PROJETOS EXECUTIVOS ESTRUTURAL ELETRICO E HIDRAULICO </t>
  </si>
  <si>
    <t>UN</t>
  </si>
  <si>
    <t>74209/001</t>
  </si>
  <si>
    <t>A02</t>
  </si>
  <si>
    <t>PLACA DE OBRA EM CHAPA DE AÇO GALVANIZADO</t>
  </si>
  <si>
    <t>M²</t>
  </si>
  <si>
    <t xml:space="preserve">74242/001 </t>
  </si>
  <si>
    <t>A03</t>
  </si>
  <si>
    <t>BARRACÃO DE OBRA EM TABUAS DE MADEIRA COM BANHEIRO, COBERTURA EM FIBROCIMENTO 4MM, INCLUSO INSTALAÇÕES HIDRO SANITARIAS E ELETRICA</t>
  </si>
  <si>
    <t>M2</t>
  </si>
  <si>
    <t>IIO-LIG-015</t>
  </si>
  <si>
    <t>A04</t>
  </si>
  <si>
    <t>LIGAÇÃO PROVISÓRIA DE ÁGUA E ESGOTO</t>
  </si>
  <si>
    <t>73960/001</t>
  </si>
  <si>
    <t>A05</t>
  </si>
  <si>
    <t>INSTAL/LIGACAO PROVISORIA ELETRICA BAIXA TENSAO P/CANT OBRA OBRA,M3-CHAVE 100A CARGA 3KWH,20CV EXCL FORN MEDIDOR</t>
  </si>
  <si>
    <t>IIO-TAP-025</t>
  </si>
  <si>
    <t>A06</t>
  </si>
  <si>
    <t>TAPUME COM TELA DE POLIETILENO =18X27</t>
  </si>
  <si>
    <t>A07</t>
  </si>
  <si>
    <t xml:space="preserve">LIMPEZA MECANIZADA DE TERRENO, INCLUSIVE RETIRADA DE ARVORE ENTRE 0,05 M E 0,15M DE DIAMETRO </t>
  </si>
  <si>
    <t>73992/001</t>
  </si>
  <si>
    <t>A08</t>
  </si>
  <si>
    <t>LOCACAO CONVENCIONAL DE OBRA, ATRAVÉS DE GABARITO DE TABUAS CORRIDAS PONTALETADAS A CADA 1,50M, SEM REAPROVEITAMENTO</t>
  </si>
  <si>
    <t>B</t>
  </si>
  <si>
    <t>MOVIMENTO DE TERRA</t>
  </si>
  <si>
    <t>B01</t>
  </si>
  <si>
    <t>MAQUINAS PARA MOVIMNTAÇÃO DE TERRA</t>
  </si>
  <si>
    <t>H</t>
  </si>
  <si>
    <t>B02</t>
  </si>
  <si>
    <t>ESCAVACAO MANUAL DE CAVAS(FUNDACOES RASAS,=2,00 M) BALDRAMES</t>
  </si>
  <si>
    <t>M3</t>
  </si>
  <si>
    <t>B03</t>
  </si>
  <si>
    <t xml:space="preserve"> REGULARIZAÇÃO E APILOAMENTO DO FUNDO DE VALAS COM SOQUETE BALDRAME</t>
  </si>
  <si>
    <t>B04</t>
  </si>
  <si>
    <t>ESCAVACAO MANUAL DE CAVAS(FUNDACOES RASAS,=2,00 M) SAPATAS</t>
  </si>
  <si>
    <t>B05</t>
  </si>
  <si>
    <t xml:space="preserve"> REGULARIZAÇÃO E APILOAMENTO DO FUNDO DE VALAS COM SOQUETE SAPATAS</t>
  </si>
  <si>
    <t>B06</t>
  </si>
  <si>
    <t>ESCAVACAO A TRADO BROCAS</t>
  </si>
  <si>
    <t>B07</t>
  </si>
  <si>
    <t>ATERRO APILOADO EM CAMADAS 0,20M, UTILIZANDO MATERIAL ARGILO-ARENOSOADQUIRIDO EM JAZIDA, JÁ CONSIDERANDO UM ACRÉSCIMO DE 25% NO VOLUME DO MATERIAL ADQUIRIDO</t>
  </si>
  <si>
    <t>C</t>
  </si>
  <si>
    <t>FUNDAÇÕES</t>
  </si>
  <si>
    <t>C01</t>
  </si>
  <si>
    <t>BLOCOS DE FUNDAÇÃO(SAPATAS)</t>
  </si>
  <si>
    <t>74156/001</t>
  </si>
  <si>
    <t>C02</t>
  </si>
  <si>
    <t>ESTACA A TRADO(BROCA) D=25CM C/CONCRETO FCK=15MPA+20KG ACO/M3 LD.IN-LOCO 40UN X4M=160M</t>
  </si>
  <si>
    <t>M</t>
  </si>
  <si>
    <t>C03</t>
  </si>
  <si>
    <t>VIGA BALDRAME</t>
  </si>
  <si>
    <t>73907/004</t>
  </si>
  <si>
    <t>C04</t>
  </si>
  <si>
    <t>LASTRO DE CONCRETO TRACO 1:2,5:5, ESPESSURA 3CM, PREPARO MECANICO</t>
  </si>
  <si>
    <t>D</t>
  </si>
  <si>
    <t>SUPERESTRUTURA</t>
  </si>
  <si>
    <t>74099/001</t>
  </si>
  <si>
    <t>D01</t>
  </si>
  <si>
    <t>VERGA, CONTRAVERGA, OU CINTA EM CONCRETO ARMADO FCK=20MPA, PREP. MECANICO, FORMA CANALETA (15X20X20), AÇO CA 60 5.0 (TAXA DE FERRAGEM = 45,13 KG/M3).</t>
  </si>
  <si>
    <t>LAJ-APA-045</t>
  </si>
  <si>
    <t>D02</t>
  </si>
  <si>
    <t>LAJE PRÉ-MOLDADA, APARENTE, INCLUSIVE CAPEAMENTO E = 4 CM, SC = 300 KG/M2, L = 5,00 M</t>
  </si>
  <si>
    <t>E</t>
  </si>
  <si>
    <t>ALVENARIAS E PAINÉIS</t>
  </si>
  <si>
    <t>ALV-TIJ-030</t>
  </si>
  <si>
    <t>E01</t>
  </si>
  <si>
    <t>ALVENARIA DE TIJOLO CERÂMICO FURADO E = 15 CM, A REVESTIR</t>
  </si>
  <si>
    <t>F</t>
  </si>
  <si>
    <t>COBERTURA E TELHADOS</t>
  </si>
  <si>
    <t>F01</t>
  </si>
  <si>
    <t>ESTRUTURA DE MADEIRA DE LEI 1A SERRADA APARELHADA, PARA TELHAS CERAMICAS, VAOS 7M ATE 10M</t>
  </si>
  <si>
    <t>73938/002</t>
  </si>
  <si>
    <t>F02</t>
  </si>
  <si>
    <t>COBERTURA EM TELHA CERAMICA TIPO ROMANA</t>
  </si>
  <si>
    <t>F03</t>
  </si>
  <si>
    <t>CALHA EM CHAPA DE ACO GALVANIZADO N.24, DESENVOLVIMENTO 50CM</t>
  </si>
  <si>
    <t>PLU-CON-010</t>
  </si>
  <si>
    <t>F05</t>
  </si>
  <si>
    <t>CONDUTOR EM AÇO GALVANIZADO 100 MM</t>
  </si>
  <si>
    <t>G</t>
  </si>
  <si>
    <t>IMPERMEABILIZAÇÃO</t>
  </si>
  <si>
    <t>G01</t>
  </si>
  <si>
    <t>IMPERMEAB. DE FUNDACOES/BALDRAMES/MUROS DE ARRIMO/ALICERCES E REVEST.EM CONTATO C/SOLO - UTILIZ. TINTA BETUMINOSA TIPO NEUTROL/ 2DEMAOS</t>
  </si>
  <si>
    <t>G02</t>
  </si>
  <si>
    <t>IMPERMEABILIZACAO EM BASE ALVENARIA/ ARRIMOS /ALICRCES  ARGAMASSA TRACO 1:3 (CIMENTO E AREIA MEDIA) ESPESSURA 2CM COM IMPERMEABILIZANTE</t>
  </si>
  <si>
    <t xml:space="preserve">H </t>
  </si>
  <si>
    <t>REVESTIMENTOS E PAREDES</t>
  </si>
  <si>
    <t>73928/002</t>
  </si>
  <si>
    <t>H01</t>
  </si>
  <si>
    <t>CHAPISCO TRACO 1:3 (CIMENTO E AREIA), ESPESSURA 0,5CM, PREPARO MECANICO</t>
  </si>
  <si>
    <t>H02</t>
  </si>
  <si>
    <t>EMBOCO TRACO 1:2:8 (CIMENTO, CAL E AREIA), ESPESSURA 2,0CM, PREPARO MECANICO</t>
  </si>
  <si>
    <t>H03</t>
  </si>
  <si>
    <t>REBOCO PARA PAREDES ARGAMASSA TRACO 1:4,5 (CAL E AREIA FINA PENEIRADA), ESPESSURA 0,5CM, PREPARO MECANICO</t>
  </si>
  <si>
    <t>73912/001</t>
  </si>
  <si>
    <t>H04</t>
  </si>
  <si>
    <t>CERAMICA ESMALTADA EM PAREDES 1A, PEI-4, 20X20CM, PADRAO ALTO, FIXADACOM ARGAMASSA COLANTE E REJUNTAMENTO COM CIMENTO BRANCO</t>
  </si>
  <si>
    <t>I</t>
  </si>
  <si>
    <t>REVESTIMENTOS E TETO</t>
  </si>
  <si>
    <t>I01</t>
  </si>
  <si>
    <t>CHAPISCO EM TETOS TRACO 1:3 (CIMENTO E AREIA), ESPESSURA 0,5CM, PREPARO MECANICO</t>
  </si>
  <si>
    <t>I02</t>
  </si>
  <si>
    <t>EMBOCO EM TETOS TRACO 1:4 (CAL E AREIA MEDIA), ESPESSURA 1,5CM, PREPARO MANUAL</t>
  </si>
  <si>
    <t>I03</t>
  </si>
  <si>
    <t>REBOCO EM TETOS ARGAMASSA TRACO 1:2 (CAL E AREIA FINA PENEIRADA), ESPESSURA 0,5CM PREPARO MANUAL</t>
  </si>
  <si>
    <t>J</t>
  </si>
  <si>
    <t>PAVIMENTAÇÕES</t>
  </si>
  <si>
    <t xml:space="preserve">73907/005 </t>
  </si>
  <si>
    <t>J01</t>
  </si>
  <si>
    <t xml:space="preserve">LASTRO DE CONCRETO TRACO 1:3:5, ESPESSURA 7CM, PREPARO MECANICO </t>
  </si>
  <si>
    <t>73977/001</t>
  </si>
  <si>
    <t>J02</t>
  </si>
  <si>
    <t>REGULARIZACAO DE PISO/BASE EM ARGAMASSA TRACO 1:3 (CIMENTO E AREIA GROSSA SEM PENEIRAR), ESPESSURA 3,0CM, PREPARO MECANICO</t>
  </si>
  <si>
    <t>74108/001</t>
  </si>
  <si>
    <t>J03</t>
  </si>
  <si>
    <t>PISO CERAMICO GRES 1A PEI-4 30X30CM, ASSENTADO COM ARGAMASSA TRACO 1:4 (CIMENTO E AREIA) PREPARO MANUAL, COM REJUNTE EM CIMENTO COMUM</t>
  </si>
  <si>
    <t>SOL-GRA-010</t>
  </si>
  <si>
    <t>J05</t>
  </si>
  <si>
    <t>SOLEIRA DE GRANITO CINZA ANDORINHA E = 3 CM</t>
  </si>
  <si>
    <t>PEI-GRA-010</t>
  </si>
  <si>
    <t>J06</t>
  </si>
  <si>
    <t>PEITORIL DE GRANITO CINZA ANDORINHA E = 3 CM</t>
  </si>
  <si>
    <t>73985/001</t>
  </si>
  <si>
    <t>J07</t>
  </si>
  <si>
    <t>RODAPE EM CERAMICA ESMALTADA 1APEI V, ASSENTADA COM ARGAMA</t>
  </si>
  <si>
    <t>J08</t>
  </si>
  <si>
    <t>CONCRETO NÃO ESTRUTURAL, PREPARO C/ BETONEIRA CONSUMO CIMENTO=210KG/M3 PARA CALÇADAS, E RAMPAS 55,6M² X E=0,07 L=2,00M</t>
  </si>
  <si>
    <t>K</t>
  </si>
  <si>
    <t>ESQUADIAS METÁLICAS</t>
  </si>
  <si>
    <t>SER-POR-050</t>
  </si>
  <si>
    <t>K01</t>
  </si>
  <si>
    <t>PORTÃO DE FERRO PADRÃO, EM CHAPA (TIPO LAMBRI), COLOCADO COMPLETO  COM PORTAL FECHADURA, MAÇANETA E FERRAGENS 2,1MX0,90MX3UND</t>
  </si>
  <si>
    <t>L</t>
  </si>
  <si>
    <t>ESQUADRIAS MADEIRA</t>
  </si>
  <si>
    <t>VIDROS</t>
  </si>
  <si>
    <t>VID-TEM-015</t>
  </si>
  <si>
    <t>M01</t>
  </si>
  <si>
    <t>JANELA EM VIDRO TEMPERADO 10MM TIPO BASCULANTE  1,85X0,60=1,11M² X2UND</t>
  </si>
  <si>
    <t>73838/001</t>
  </si>
  <si>
    <t>M02</t>
  </si>
  <si>
    <t>PORTA DE VIDRO TEMPERADO, 1,00X2,10M, ESPESSURA 10MM, INCLUSIVE ACESSORIOS</t>
  </si>
  <si>
    <t>74125/002</t>
  </si>
  <si>
    <t>M03</t>
  </si>
  <si>
    <t>ESPELHO CRISTAL ESPESSURA 4MM, COM MOLDURA EM ALUMINIO E COMPENSADO 6M M PLASTIFICADO COLADO 1X1=1M² X2 UND</t>
  </si>
  <si>
    <t>N</t>
  </si>
  <si>
    <t>INSTALAÇÕES HIDRAULICAS</t>
  </si>
  <si>
    <t>73828/001</t>
  </si>
  <si>
    <t>N01</t>
  </si>
  <si>
    <t>ABRIGO PARA CAVALETE/HIDRÔMETRO PRÉ-MOLDADO DE CONCRETO - FORNECIMENTO E INSTALAÇÃO</t>
  </si>
  <si>
    <t>N02</t>
  </si>
  <si>
    <t>LIGAÇÃO DOMICILIAR DE ÁGUA, DA REDE AO HIDRÔMETRO, COMPOSTO POR COLARDE TOMADA DE PVC COM TRAVAS DE 50MMX1/2, ADAPTADOR PVC SOLDÁVEL/ROSCAV20MMX1/2, TUBO PVC SOLDÁVEL ÁGUA FRIA 20MM E REGISTRO DE PVC ESFERA ROSCÁVEL 1/2 - FORNECIMENTO E INSTALAÇÃO</t>
  </si>
  <si>
    <t>74217/003</t>
  </si>
  <si>
    <t>N03</t>
  </si>
  <si>
    <t>HIDROMETRO 1,50M3/H, D=1/2" - FORNECIMENTO E INSTALACAO</t>
  </si>
  <si>
    <t>73959/002</t>
  </si>
  <si>
    <t>N04</t>
  </si>
  <si>
    <t>PONTO DE AGUA FRIA PVC 1/2" - MEDIA 5,00M DE TUBO DE PVC ROSCAVEL AGUA FRIA 1/2" E 2 JOELHOS DE PVC ROSCAVEL 90GRAUS AGUA FRIA 1/2" - FORNECIMENTO E INSTALACAO</t>
  </si>
  <si>
    <t xml:space="preserve">75030/001 HID-TUB-010  </t>
  </si>
  <si>
    <t>N05</t>
  </si>
  <si>
    <t>TUBO PVC RÍGIDO SOLDÁVEL, ÁGUA INCLUSIVE CONEXÕES E SUPORTES, 20 MM</t>
  </si>
  <si>
    <t>75030/004 HID-TUB-025</t>
  </si>
  <si>
    <t>N06</t>
  </si>
  <si>
    <t>TUBO PVC RÍGIDO SOLDÁVEL, ÁGUA INCLUSIVE CONEXÕES E SUPORTES, 50 MM</t>
  </si>
  <si>
    <t>74165/002 HID-TUB-045</t>
  </si>
  <si>
    <t>N07</t>
  </si>
  <si>
    <t>TUBO PVC ESGOTO PB, INCLUSIVE CONEXÕES E SUPORTES, 50 MM</t>
  </si>
  <si>
    <t xml:space="preserve"> 74165/003 HID-TUB-050</t>
  </si>
  <si>
    <t>N08</t>
  </si>
  <si>
    <t>TUBO PVC ESGOTO PB, INCLUSIVE CONEXÕES E SUPORTES, 75 MM</t>
  </si>
  <si>
    <t>74165/004 HID-TUB-055</t>
  </si>
  <si>
    <t>N09</t>
  </si>
  <si>
    <t>TUBO PVC ESGOTO PB, INCLUSIVE CONEXÕES E SUPORTES, 100 MM</t>
  </si>
  <si>
    <t>74174/001 HID-REG-090</t>
  </si>
  <si>
    <t>N10</t>
  </si>
  <si>
    <t>REGISTRO DE GAVETA COM CANOPLA D = 40 MM (1 1/2")</t>
  </si>
  <si>
    <t>73975/001</t>
  </si>
  <si>
    <t>N11</t>
  </si>
  <si>
    <t>REGISTRO PRESSAO 3/4" COM CANOPLA ACABAMENTO CROMADO SIMPLES - FORNECIMENTO E INSTALACAO</t>
  </si>
  <si>
    <t>N12</t>
  </si>
  <si>
    <t>VALVULA DESCARGA 1.1/2" COM REGISTRO, ACABAMENTO EM METAL CROMADO FORNECIMENTO E INSTALACAO</t>
  </si>
  <si>
    <t>74176/001 HID-REG-075</t>
  </si>
  <si>
    <t>N13</t>
  </si>
  <si>
    <t>REGISTRO DE GAVETA COM CANOPLA D = 20 MM (3/4")</t>
  </si>
  <si>
    <t>HID-CXS-040</t>
  </si>
  <si>
    <t>N14</t>
  </si>
  <si>
    <t>CAIXA ALVENARIA 50 X 50 X 60 CM, TAMPA EM CONCRETO-INSPEÇÃO/PASSAGEM, INCLUSIVE ESCAVAÇÃO, REATERRO E BOTA-FORA</t>
  </si>
  <si>
    <t>N15</t>
  </si>
  <si>
    <t>RALO SIFONADO DE PVC 100X100MM SIMPLES - FORNECIMENTO E INSTALACAO</t>
  </si>
  <si>
    <t>N16</t>
  </si>
  <si>
    <t>CAIXA SIFONADA EM PVC 100X100X50MM SIMPLES - FORNECIMENTO E INSTALAÇÃO</t>
  </si>
  <si>
    <t>O</t>
  </si>
  <si>
    <t>INSTALAÇÕES ELÉTRICAS</t>
  </si>
  <si>
    <t>ELE-ATE-005</t>
  </si>
  <si>
    <t>O01</t>
  </si>
  <si>
    <t>ATERRAMENTO COMPLETO, COM HASTES COPPERWELD 5/8" X 2,40 M</t>
  </si>
  <si>
    <t> 360407 COPS</t>
  </si>
  <si>
    <t>O02</t>
  </si>
  <si>
    <t>Suporte para 4 isoladores de baixa tensão</t>
  </si>
  <si>
    <t> 360501 COPS</t>
  </si>
  <si>
    <t>O03</t>
  </si>
  <si>
    <t>Isolador tipo roldana para baixa tensão de 76 x 79 mm</t>
  </si>
  <si>
    <t>ELE-QUA-005</t>
  </si>
  <si>
    <t>O05</t>
  </si>
  <si>
    <t>QUADRO DE DISTRIBUIÇÃO PARA 8 MÓDULOS COM BARRAMENTO E CHAVE</t>
  </si>
  <si>
    <t>73915/002</t>
  </si>
  <si>
    <t>O06</t>
  </si>
  <si>
    <t xml:space="preserve">PONTO SECO PARA INSTALAÇÃO DE SOM, TV, ALARME E LÓGICA,INCLUINDO ELETRODUTO DE PVC FLEXÍVEL CORRUGADO E CAIXA COM ESPELHO </t>
  </si>
  <si>
    <t>74114/001</t>
  </si>
  <si>
    <t>PONTO PARA CHUVEIRO ELETRICO COM CAIXA, ELETRODUTO E FIO</t>
  </si>
  <si>
    <t>74054/002</t>
  </si>
  <si>
    <t>O07</t>
  </si>
  <si>
    <t>PONTO DE TOMADA (CAIXA, ELETRODUTO, FIOS E TOMADAE ESPELHO)</t>
  </si>
  <si>
    <t>74042/001</t>
  </si>
  <si>
    <t>O08</t>
  </si>
  <si>
    <t>PONTO INTERRUPTOR SIMPLES COM ELETRODUTO PVC 3/4" E CAIXA 4X2", FIO E ESPELHO</t>
  </si>
  <si>
    <t>74042/003</t>
  </si>
  <si>
    <t>O09</t>
  </si>
  <si>
    <t>PONTO INTERRUPTOR TRIPLO SIMPLES COM ELETRODUTO PVC 3/4" E CAIXA 4X2" FIOS E ESPELHO</t>
  </si>
  <si>
    <t>74054/001</t>
  </si>
  <si>
    <t>O10</t>
  </si>
  <si>
    <t>PONTO DE LUZ (CAIXA, ELETRODUTO, FIOS E INTERRUPTOR)</t>
  </si>
  <si>
    <t>73953/006</t>
  </si>
  <si>
    <t>O11</t>
  </si>
  <si>
    <t>LUMINARIA TIPO CALHA, DE SOBREPOR, COM REATOR DE PARTIDA RAPIDA E LAMPADA FLUORESCENTE 2X40W, COMPLETA, FORNECIMENTO E INSTALACAO</t>
  </si>
  <si>
    <t>74041/001</t>
  </si>
  <si>
    <t>O12</t>
  </si>
  <si>
    <t>LUMINARIA GLOBO VIDRO LEITOSO/PLAFONIER/BOCAL/LAMPADA 60W</t>
  </si>
  <si>
    <t>INC-LUM-005</t>
  </si>
  <si>
    <t>O13</t>
  </si>
  <si>
    <t>LUMINÁRIA DE EMERGÊNCIA AUTÔNOMA IE-16 COM LÂMPADA DE 8 W</t>
  </si>
  <si>
    <t>ELE-DIS-024</t>
  </si>
  <si>
    <t>O14</t>
  </si>
  <si>
    <t>DISJUNTOR BIPOLAR TERMOMAGNÉTICO 10KA, DE 50A</t>
  </si>
  <si>
    <t>P</t>
  </si>
  <si>
    <t>RESERVATÓRIOS DE ÁGUA</t>
  </si>
  <si>
    <t>HID-DAG-020</t>
  </si>
  <si>
    <t>P01</t>
  </si>
  <si>
    <t>RESERVATÓRIO D'ÁGUA DE FIBRA DE VIDRO CILÍNDRICO OU RETANGULAR, COMPLETO CAPACIDADE 2.000L - FORNECIMENTO E INSTALAÇÃO</t>
  </si>
  <si>
    <t xml:space="preserve">Q </t>
  </si>
  <si>
    <t>APARELHOS SANITÁRIOS METAIS E ACESSÓRIOS</t>
  </si>
  <si>
    <t>6004     ACE-PAP-005</t>
  </si>
  <si>
    <t>Q01</t>
  </si>
  <si>
    <t>PAPELEIRA DE LOUCA BRANCA - FORNECIMENTO E INSTALACAO</t>
  </si>
  <si>
    <t>6007      ACE-SAB-015</t>
  </si>
  <si>
    <t>Q02</t>
  </si>
  <si>
    <t>SABONETEIRA DE LOUCA BRANCA 7,5X15CM - FORNECIMENTO E INSTALACAO</t>
  </si>
  <si>
    <t>74057/002</t>
  </si>
  <si>
    <t>Q04</t>
  </si>
  <si>
    <t>LAVATORIO LOUCA BRANCA SUSPENSO 29,5 X 39,0CM, PADRAO POPULAR, COM SIFAO PLASTICO TIPO COPO 1", VALVULA EM PLASTICO BRANCO 1" E CONJUNTO PARA FIXACAO- FORNECIMENTO E INSTALACAO</t>
  </si>
  <si>
    <t>73947/005</t>
  </si>
  <si>
    <t>Q05</t>
  </si>
  <si>
    <t>MICTORIO DE LOUCA BRANCA C/SIFAO INTEGRADO E MED 33X28X53CM FERRAGENSEM METAL CROMADO REGISTRO DE PRESSAO 1416 DE 1/2" E TUBO DE LIGACAO DE 1/2" - FORNECIMENTO E INSTALACAO</t>
  </si>
  <si>
    <t>LOU-VAS-035</t>
  </si>
  <si>
    <t>Q07</t>
  </si>
  <si>
    <t>VASO SANITÁRIO DECA P51 PARA PNE CONFORME NBR9050</t>
  </si>
  <si>
    <t>ACE-ASS-005</t>
  </si>
  <si>
    <t>Q09</t>
  </si>
  <si>
    <t>ASSENTO BRANCO PARA VASO COM ABERTURA FRONTAL CONFORME NBR 9050</t>
  </si>
  <si>
    <t> 300803 CPOS</t>
  </si>
  <si>
    <t>Q10</t>
  </si>
  <si>
    <t>Assento articulado para banho, em alumínio com pintura epóxi de 700 x 450 mm</t>
  </si>
  <si>
    <t> 300105 CPOS</t>
  </si>
  <si>
    <t>Q11</t>
  </si>
  <si>
    <t>Barra de apoio em ângulo de 90°, para pessoas com mobilidade reduzida, em tubo de aço inoxidável de 1 1/2´ x 800 x 800 mm</t>
  </si>
  <si>
    <t>ACE-BAR-005</t>
  </si>
  <si>
    <t>Q12</t>
  </si>
  <si>
    <t>BARRA DE APOIO EM AÇO INOX PARA P.N.E. L = 100 CM (LAVATÓRIO) CONFORME NBR 9050</t>
  </si>
  <si>
    <t>ACE-BAR-015</t>
  </si>
  <si>
    <t>Q13</t>
  </si>
  <si>
    <t>BARRA DE APOIO EM AÇO INOX PARA P.N.E. L = 90 CM (VASO SANITÁRIO) CONFORME NBR 9050</t>
  </si>
  <si>
    <t> 300606 CPOS</t>
  </si>
  <si>
    <t>Q14</t>
  </si>
  <si>
    <t>ALARME SONORO CONFORME NBR 950</t>
  </si>
  <si>
    <t>ACE-BAR-020</t>
  </si>
  <si>
    <t>Q15</t>
  </si>
  <si>
    <t>BARRA PARA APOIO P.N.E. L = 40 CM (PORTA)</t>
  </si>
  <si>
    <t>ACE-PAP-020</t>
  </si>
  <si>
    <t>Q16</t>
  </si>
  <si>
    <t>PORTA PAPEL TOALHA 2 OU 3 DOBRAS, PLÁSTICO MIX</t>
  </si>
  <si>
    <t>ACE-SAB-025</t>
  </si>
  <si>
    <t>Q17</t>
  </si>
  <si>
    <t>PORTA SABÃO LÍQUIDO, PLÁSTICO MIX, BRANCO</t>
  </si>
  <si>
    <t>73949/001</t>
  </si>
  <si>
    <t>Q18</t>
  </si>
  <si>
    <t>TORNEIRA CROMADA 1/2" OU 3/4" PARA JARDIM OU TANQUE, PADRAO ALTO - FORNECIMENTO E INSTALACAO</t>
  </si>
  <si>
    <t>MET-TOR-030</t>
  </si>
  <si>
    <t>Q19</t>
  </si>
  <si>
    <t>TORNEIRA COM DISPOSITIVO ACESSÍVEL CONFORME NBR 9050 COM TEMPORIZADOR ANTIVANDALISMO</t>
  </si>
  <si>
    <t>R</t>
  </si>
  <si>
    <t>PINTURAS</t>
  </si>
  <si>
    <t>73751/001</t>
  </si>
  <si>
    <t>R01</t>
  </si>
  <si>
    <t>PREPARAÇÃO PARA PINTURA EM PAREDES E TETOS, PVA/ACRÍLICA COM FUNDO SELADOR</t>
  </si>
  <si>
    <t>73954/002</t>
  </si>
  <si>
    <t>R02</t>
  </si>
  <si>
    <t>PINTURA LÁTEX PVA, EM PAREDES E TETOS, 2 DEMÃOS SEM MASSA CORRIDA, EXCLUSIVE FUNDO SELADOR</t>
  </si>
  <si>
    <t>73954/002   PIN-ACR-010</t>
  </si>
  <si>
    <t>R03</t>
  </si>
  <si>
    <t>PINTURA LATEX ACRILICA AMBIENTES EXTERNOS DUAS DEMAOS</t>
  </si>
  <si>
    <t>73954/002   PIN-ACR-011</t>
  </si>
  <si>
    <t>R04</t>
  </si>
  <si>
    <t>PINTURA ESMALTE SINTÉTICO BARRADOS, DUAS DEMAOS</t>
  </si>
  <si>
    <t>S</t>
  </si>
  <si>
    <t>COMPLEMENTOS E ACESSÓRIOS</t>
  </si>
  <si>
    <t> 300401 CPOS</t>
  </si>
  <si>
    <t>S01</t>
  </si>
  <si>
    <t>Revestimento em borracha sintética colorida de 5,0 mm, para sinalização tátil de alerta / direcional - assentamento argamassado</t>
  </si>
  <si>
    <t>SEE-FOS-005</t>
  </si>
  <si>
    <t>S02</t>
  </si>
  <si>
    <t>FOSSA SÉPTICA TIPO A EM CONCRETO E ALVENARIA,CONFORME DETALHE 31 (PADRÃO PRÉDIOS ESCOLARES),INCLUSIVE POÇO ABSORVENTE E CAIXA, INCLUSIVE BOTAFORA DE MATERIAL ESCAVADO</t>
  </si>
  <si>
    <t>UND</t>
  </si>
  <si>
    <t>T</t>
  </si>
  <si>
    <t>SERVIÇOS EXTERNOS E LIMPEZA</t>
  </si>
  <si>
    <t>T01</t>
  </si>
  <si>
    <t>LIMPEZA FINAL DA OBRA</t>
  </si>
  <si>
    <t xml:space="preserve">TOTAL GERAL: </t>
  </si>
  <si>
    <t>BDI 21,30%</t>
  </si>
  <si>
    <t>FONTE :SINAPI/ SETOP SUL DE MINAS/CPOS                       BDI=21,30%</t>
  </si>
  <si>
    <t>FONTES DE REFERÊNCIAS:</t>
  </si>
  <si>
    <t>TABELA SINAPI - SISTEMA NACIONAL DE PESQUISA DE CUSTOS E ÍNDICES DA CONSTRUÇÃO CIVIL  EMISSãO: 12/03/2012 AS 14:23:10</t>
  </si>
  <si>
    <t xml:space="preserve">Secretaria de Estado de Transportes e Obras Públicas - SETOP - MG PLANILHA REFERENCIAL DE PREÇOS UNITÁRIOS PARA OBRAS DE EDIFICAÇÃO E INFRAESTRUTURA  REGIÃO SUL MES MARÇO 2012
</t>
  </si>
  <si>
    <t>COMPANHIA PAULISTA DE OBRAS E SERVIÇOSBoletim Referencial de Custos - Tabela de Serviços - Versão 157 - Vigência: 21/03/2012</t>
  </si>
  <si>
    <t>GREGÓRIO B.O.PRÓSPERI</t>
  </si>
  <si>
    <t xml:space="preserve">LUIZ CARLOS MACHADO RODRIGUES </t>
  </si>
  <si>
    <t>ARQUITETO E URBANISTA CAU:97714-4</t>
  </si>
  <si>
    <t>DIRETOR GERAL</t>
  </si>
  <si>
    <t>CRONOGRAMA FÍSICO FINANCEIRO</t>
  </si>
  <si>
    <t xml:space="preserve">OBJETO:OBRA: CONSTRUÇÃO DO VESTIÁRIO ACESSÍVEL DO CECAES CAMPO </t>
  </si>
  <si>
    <t>PRAZO: 180DIAS</t>
  </si>
  <si>
    <t>1º MÊS</t>
  </si>
  <si>
    <t>2º MÊS</t>
  </si>
  <si>
    <t>3º MÊS</t>
  </si>
  <si>
    <t>4º MÊS</t>
  </si>
  <si>
    <t>5º MÊS</t>
  </si>
  <si>
    <t>6º mês</t>
  </si>
  <si>
    <t>ACUMULADO</t>
  </si>
  <si>
    <t>ITEM</t>
  </si>
  <si>
    <t>DISCRIMINAÇÃO DOS ITENS</t>
  </si>
  <si>
    <t>VALOR DOS SERVIÇOS</t>
  </si>
  <si>
    <t>PESO</t>
  </si>
  <si>
    <t>%</t>
  </si>
  <si>
    <t>R$</t>
  </si>
  <si>
    <t xml:space="preserve">R$ </t>
  </si>
  <si>
    <t>ALVENARIAS E PAINEIS E  DIVISÕES</t>
  </si>
  <si>
    <t>REVESTIMENTOS PAREDES</t>
  </si>
  <si>
    <t xml:space="preserve">REVESTIMENTOS TETO </t>
  </si>
  <si>
    <t>ESQUADRIAS METALICAS</t>
  </si>
  <si>
    <t>INSTALAÇÕES HIDRÁULICAS</t>
  </si>
  <si>
    <t>INSTALAÇÕES ELETRICAS</t>
  </si>
  <si>
    <t>RESERVÁTORIOS DE ÁGUA</t>
  </si>
  <si>
    <t>Q</t>
  </si>
  <si>
    <t>SERVIÇOS EXTERNOS E DE LIMPEZA</t>
  </si>
  <si>
    <t>VALOR TOTAL EM REAIS:</t>
  </si>
  <si>
    <t>ARQUITETO E URBANISTA:  GREGÓRIO B.O. PRÓSPERI     CAU   97714-4                                                                                                                                LUIZ CARLOS MACHADO RODRIGUES DIRETOR GERAL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</si>
</sst>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&quot;R$ &quot;#,##0.00"/>
    <numFmt numFmtId="168" formatCode="0.00%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4" fontId="3" fillId="3" borderId="1" xfId="0" applyFont="1" applyFill="1" applyBorder="1" applyAlignment="1">
      <alignment horizontal="left" vertical="top" wrapText="1"/>
    </xf>
    <xf numFmtId="164" fontId="3" fillId="3" borderId="1" xfId="0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right" vertical="top" wrapText="1"/>
    </xf>
    <xf numFmtId="165" fontId="3" fillId="3" borderId="1" xfId="0" applyNumberFormat="1" applyFont="1" applyFill="1" applyBorder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3" fillId="4" borderId="1" xfId="0" applyFont="1" applyFill="1" applyBorder="1" applyAlignment="1">
      <alignment horizontal="left" vertical="top" wrapText="1"/>
    </xf>
    <xf numFmtId="164" fontId="3" fillId="4" borderId="1" xfId="0" applyFont="1" applyFill="1" applyBorder="1" applyAlignment="1">
      <alignment vertical="top" wrapText="1"/>
    </xf>
    <xf numFmtId="164" fontId="3" fillId="4" borderId="1" xfId="0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vertical="top" wrapText="1"/>
    </xf>
    <xf numFmtId="165" fontId="2" fillId="4" borderId="1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/>
    </xf>
    <xf numFmtId="164" fontId="2" fillId="2" borderId="1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/>
    </xf>
    <xf numFmtId="164" fontId="2" fillId="2" borderId="0" xfId="0" applyFont="1" applyFill="1" applyAlignment="1">
      <alignment horizontal="center" vertical="center"/>
    </xf>
    <xf numFmtId="164" fontId="0" fillId="0" borderId="1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3" fillId="2" borderId="1" xfId="0" applyFont="1" applyFill="1" applyBorder="1" applyAlignment="1">
      <alignment horizontal="right" vertical="top"/>
    </xf>
    <xf numFmtId="165" fontId="3" fillId="2" borderId="1" xfId="0" applyNumberFormat="1" applyFont="1" applyFill="1" applyBorder="1" applyAlignment="1">
      <alignment horizontal="right" vertical="top"/>
    </xf>
    <xf numFmtId="164" fontId="4" fillId="0" borderId="1" xfId="0" applyFont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/>
    </xf>
    <xf numFmtId="164" fontId="3" fillId="0" borderId="1" xfId="0" applyFont="1" applyFill="1" applyBorder="1" applyAlignment="1">
      <alignment horizontal="center" vertical="top"/>
    </xf>
    <xf numFmtId="165" fontId="2" fillId="0" borderId="0" xfId="0" applyNumberFormat="1" applyFont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Font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6" borderId="1" xfId="0" applyFont="1" applyFill="1" applyBorder="1" applyAlignment="1">
      <alignment horizontal="center" vertical="center"/>
    </xf>
    <xf numFmtId="164" fontId="0" fillId="6" borderId="1" xfId="0" applyFont="1" applyFill="1" applyBorder="1" applyAlignment="1">
      <alignment/>
    </xf>
    <xf numFmtId="164" fontId="0" fillId="4" borderId="1" xfId="0" applyFont="1" applyFill="1" applyBorder="1" applyAlignment="1">
      <alignment horizontal="center" vertical="center"/>
    </xf>
    <xf numFmtId="166" fontId="0" fillId="4" borderId="1" xfId="0" applyNumberFormat="1" applyFont="1" applyFill="1" applyBorder="1" applyAlignment="1">
      <alignment/>
    </xf>
    <xf numFmtId="166" fontId="0" fillId="4" borderId="1" xfId="0" applyNumberFormat="1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164" fontId="0" fillId="4" borderId="1" xfId="0" applyFill="1" applyBorder="1" applyAlignment="1">
      <alignment/>
    </xf>
    <xf numFmtId="167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8" fontId="0" fillId="0" borderId="1" xfId="0" applyNumberFormat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7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/>
    </xf>
    <xf numFmtId="164" fontId="0" fillId="0" borderId="1" xfId="0" applyFont="1" applyBorder="1" applyAlignment="1">
      <alignment horizontal="center"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8</xdr:col>
      <xdr:colOff>209550</xdr:colOff>
      <xdr:row>4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"/>
          <a:ext cx="74295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847725</xdr:colOff>
      <xdr:row>8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5907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09">
      <selection activeCell="B137" sqref="B137"/>
    </sheetView>
  </sheetViews>
  <sheetFormatPr defaultColWidth="9.140625" defaultRowHeight="15"/>
  <cols>
    <col min="2" max="2" width="17.57421875" style="1" customWidth="1"/>
    <col min="3" max="3" width="36.57421875" style="1" customWidth="1"/>
    <col min="4" max="4" width="7.421875" style="1" customWidth="1"/>
    <col min="5" max="5" width="13.00390625" style="1" customWidth="1"/>
    <col min="6" max="6" width="9.140625" style="1" customWidth="1"/>
    <col min="7" max="7" width="15.421875" style="1" customWidth="1"/>
    <col min="11" max="11" width="10.140625" style="1" customWidth="1"/>
  </cols>
  <sheetData>
    <row r="1" spans="1:9" ht="15.75">
      <c r="A1" s="2"/>
      <c r="B1" s="3"/>
      <c r="C1" s="3"/>
      <c r="D1" s="3"/>
      <c r="E1" s="3"/>
      <c r="F1" s="3"/>
      <c r="G1" s="3"/>
      <c r="H1" s="3"/>
      <c r="I1" s="3"/>
    </row>
    <row r="2" spans="1:9" ht="15.75">
      <c r="A2" s="2"/>
      <c r="B2" s="3"/>
      <c r="C2" s="3"/>
      <c r="D2" s="3"/>
      <c r="E2" s="3"/>
      <c r="F2" s="3"/>
      <c r="G2" s="3"/>
      <c r="H2" s="3"/>
      <c r="I2" s="3"/>
    </row>
    <row r="3" spans="1:9" ht="15.75">
      <c r="A3" s="2"/>
      <c r="B3" s="3"/>
      <c r="C3" s="3"/>
      <c r="D3" s="3"/>
      <c r="E3" s="3"/>
      <c r="F3" s="3"/>
      <c r="G3" s="3"/>
      <c r="H3" s="3"/>
      <c r="I3" s="3"/>
    </row>
    <row r="4" spans="1:9" ht="15.75">
      <c r="A4" s="2"/>
      <c r="B4" s="3"/>
      <c r="C4" s="3"/>
      <c r="D4" s="3"/>
      <c r="E4" s="3"/>
      <c r="F4" s="3"/>
      <c r="G4" s="3"/>
      <c r="H4" s="3"/>
      <c r="I4" s="3"/>
    </row>
    <row r="5" spans="1:9" ht="15.75">
      <c r="A5" s="2"/>
      <c r="B5" s="3"/>
      <c r="C5" s="3"/>
      <c r="D5" s="3"/>
      <c r="E5" s="3"/>
      <c r="F5" s="3"/>
      <c r="G5" s="3"/>
      <c r="H5" s="3"/>
      <c r="I5" s="3"/>
    </row>
    <row r="6" spans="1:9" ht="15" customHeight="1">
      <c r="A6" s="2"/>
      <c r="B6" s="4"/>
      <c r="C6" s="4"/>
      <c r="D6" s="4"/>
      <c r="E6" s="4"/>
      <c r="F6" s="4"/>
      <c r="G6" s="4"/>
      <c r="H6" s="4"/>
      <c r="I6" s="4" t="s">
        <v>0</v>
      </c>
    </row>
    <row r="7" spans="1:9" ht="15" customHeight="1">
      <c r="A7" s="2"/>
      <c r="B7" s="4" t="s">
        <v>1</v>
      </c>
      <c r="C7" s="4"/>
      <c r="D7" s="4"/>
      <c r="E7" s="4"/>
      <c r="F7" s="4"/>
      <c r="G7" s="4"/>
      <c r="H7" s="4"/>
      <c r="I7" s="4"/>
    </row>
    <row r="8" spans="1:9" ht="15" customHeight="1">
      <c r="A8" s="2"/>
      <c r="B8" s="4" t="s">
        <v>2</v>
      </c>
      <c r="C8" s="4"/>
      <c r="D8" s="4"/>
      <c r="E8" s="4"/>
      <c r="F8" s="4"/>
      <c r="G8" s="4"/>
      <c r="H8" s="4"/>
      <c r="I8" s="4" t="s">
        <v>3</v>
      </c>
    </row>
    <row r="9" spans="1:9" ht="15.75">
      <c r="A9" s="2"/>
      <c r="B9" s="5" t="s">
        <v>4</v>
      </c>
      <c r="C9" s="5"/>
      <c r="D9" s="5"/>
      <c r="E9" s="5"/>
      <c r="F9" s="5"/>
      <c r="G9" s="5"/>
      <c r="H9" s="5"/>
      <c r="I9" s="5"/>
    </row>
    <row r="10" spans="1:9" ht="15.75">
      <c r="A10" s="2"/>
      <c r="B10" s="6" t="s">
        <v>5</v>
      </c>
      <c r="C10" s="6" t="s">
        <v>6</v>
      </c>
      <c r="D10" s="7" t="s">
        <v>7</v>
      </c>
      <c r="E10" s="8" t="s">
        <v>8</v>
      </c>
      <c r="F10" s="8" t="s">
        <v>9</v>
      </c>
      <c r="G10" s="9" t="s">
        <v>10</v>
      </c>
      <c r="H10" s="9"/>
      <c r="I10" s="9"/>
    </row>
    <row r="11" spans="1:10" ht="15.75">
      <c r="A11" s="10"/>
      <c r="B11" s="11" t="s">
        <v>11</v>
      </c>
      <c r="C11" s="12" t="s">
        <v>12</v>
      </c>
      <c r="D11" s="13"/>
      <c r="E11" s="14"/>
      <c r="F11" s="15"/>
      <c r="G11" s="14"/>
      <c r="H11" s="16"/>
      <c r="I11" s="16"/>
      <c r="J11" s="17"/>
    </row>
    <row r="12" spans="1:9" ht="23.25">
      <c r="A12" s="10"/>
      <c r="B12" s="18" t="s">
        <v>13</v>
      </c>
      <c r="C12" s="18" t="s">
        <v>14</v>
      </c>
      <c r="D12" s="19" t="s">
        <v>15</v>
      </c>
      <c r="E12" s="20">
        <v>1</v>
      </c>
      <c r="F12" s="20">
        <v>4612</v>
      </c>
      <c r="G12" s="21">
        <f>F12*E12</f>
        <v>4612</v>
      </c>
      <c r="H12" s="22">
        <v>1.213</v>
      </c>
      <c r="I12" s="22">
        <f>H12*G12</f>
        <v>5594.356000000001</v>
      </c>
    </row>
    <row r="13" spans="1:9" ht="23.25">
      <c r="A13" s="10" t="s">
        <v>16</v>
      </c>
      <c r="B13" s="18" t="s">
        <v>17</v>
      </c>
      <c r="C13" s="18" t="s">
        <v>18</v>
      </c>
      <c r="D13" s="19" t="s">
        <v>19</v>
      </c>
      <c r="E13" s="20">
        <v>4.5</v>
      </c>
      <c r="F13" s="20">
        <v>231.1</v>
      </c>
      <c r="G13" s="21">
        <f>F13*E13</f>
        <v>1039.95</v>
      </c>
      <c r="H13" s="22">
        <v>1.213</v>
      </c>
      <c r="I13" s="22">
        <f>H13*G13</f>
        <v>1261.45935</v>
      </c>
    </row>
    <row r="14" spans="1:9" ht="44.25">
      <c r="A14" s="10" t="s">
        <v>20</v>
      </c>
      <c r="B14" s="18" t="s">
        <v>21</v>
      </c>
      <c r="C14" s="18" t="s">
        <v>22</v>
      </c>
      <c r="D14" s="19" t="s">
        <v>23</v>
      </c>
      <c r="E14" s="20">
        <v>30</v>
      </c>
      <c r="F14" s="20">
        <v>129.21</v>
      </c>
      <c r="G14" s="21">
        <f>F14*E14</f>
        <v>3876.3</v>
      </c>
      <c r="H14" s="22">
        <v>1.213</v>
      </c>
      <c r="I14" s="22">
        <f>H14*G14</f>
        <v>4701.951900000001</v>
      </c>
    </row>
    <row r="15" spans="1:9" ht="15.75">
      <c r="A15" s="10" t="s">
        <v>24</v>
      </c>
      <c r="B15" s="18" t="s">
        <v>25</v>
      </c>
      <c r="C15" s="18" t="s">
        <v>26</v>
      </c>
      <c r="D15" s="19" t="s">
        <v>15</v>
      </c>
      <c r="E15" s="20">
        <v>1</v>
      </c>
      <c r="F15" s="20">
        <v>398.88</v>
      </c>
      <c r="G15" s="21">
        <f>F15*E15</f>
        <v>398.88</v>
      </c>
      <c r="H15" s="22">
        <v>1.213</v>
      </c>
      <c r="I15" s="22">
        <f>H15*G15</f>
        <v>483.84144000000003</v>
      </c>
    </row>
    <row r="16" spans="1:9" ht="33.75">
      <c r="A16" s="10" t="s">
        <v>27</v>
      </c>
      <c r="B16" s="18" t="s">
        <v>28</v>
      </c>
      <c r="C16" s="18" t="s">
        <v>29</v>
      </c>
      <c r="D16" s="19" t="s">
        <v>15</v>
      </c>
      <c r="E16" s="20">
        <v>1</v>
      </c>
      <c r="F16" s="20">
        <v>918.18</v>
      </c>
      <c r="G16" s="21">
        <f>F16*E16</f>
        <v>918.18</v>
      </c>
      <c r="H16" s="22">
        <v>1.213</v>
      </c>
      <c r="I16" s="22">
        <f>H16*G16</f>
        <v>1113.75234</v>
      </c>
    </row>
    <row r="17" spans="1:9" ht="15.75">
      <c r="A17" s="10" t="s">
        <v>30</v>
      </c>
      <c r="B17" s="18" t="s">
        <v>31</v>
      </c>
      <c r="C17" s="18" t="s">
        <v>32</v>
      </c>
      <c r="D17" s="19" t="s">
        <v>23</v>
      </c>
      <c r="E17" s="20">
        <v>222</v>
      </c>
      <c r="F17" s="20">
        <v>6.94</v>
      </c>
      <c r="G17" s="21">
        <f>F17*E17</f>
        <v>1540.68</v>
      </c>
      <c r="H17" s="22">
        <v>1.213</v>
      </c>
      <c r="I17" s="22">
        <f>H17*G17</f>
        <v>1868.8448400000002</v>
      </c>
    </row>
    <row r="18" spans="1:9" ht="33.75">
      <c r="A18" s="10">
        <v>73672</v>
      </c>
      <c r="B18" s="18" t="s">
        <v>33</v>
      </c>
      <c r="C18" s="18" t="s">
        <v>34</v>
      </c>
      <c r="D18" s="19" t="s">
        <v>23</v>
      </c>
      <c r="E18" s="20">
        <v>222</v>
      </c>
      <c r="F18" s="20">
        <v>0.34</v>
      </c>
      <c r="G18" s="21">
        <f>F18*E18</f>
        <v>75.48</v>
      </c>
      <c r="H18" s="22">
        <v>1.213</v>
      </c>
      <c r="I18" s="22">
        <f>H18*G18</f>
        <v>91.55724000000001</v>
      </c>
    </row>
    <row r="19" spans="1:9" ht="44.25">
      <c r="A19" s="10" t="s">
        <v>35</v>
      </c>
      <c r="B19" s="18" t="s">
        <v>36</v>
      </c>
      <c r="C19" s="18" t="s">
        <v>37</v>
      </c>
      <c r="D19" s="19" t="s">
        <v>23</v>
      </c>
      <c r="E19" s="20">
        <v>62</v>
      </c>
      <c r="F19" s="20">
        <v>6.42</v>
      </c>
      <c r="G19" s="21">
        <f>F19*E19</f>
        <v>398.04</v>
      </c>
      <c r="H19" s="22">
        <v>1.213</v>
      </c>
      <c r="I19" s="22">
        <f>H19*G19</f>
        <v>482.82252000000005</v>
      </c>
    </row>
    <row r="20" spans="1:10" ht="15.75">
      <c r="A20" s="10"/>
      <c r="B20" s="11" t="s">
        <v>38</v>
      </c>
      <c r="C20" s="12" t="s">
        <v>39</v>
      </c>
      <c r="D20" s="13"/>
      <c r="E20" s="14"/>
      <c r="F20" s="14"/>
      <c r="G20" s="14"/>
      <c r="H20" s="16"/>
      <c r="I20" s="16"/>
      <c r="J20" s="17"/>
    </row>
    <row r="21" spans="1:9" ht="15.75">
      <c r="A21" s="10">
        <v>5940</v>
      </c>
      <c r="B21" s="18" t="s">
        <v>40</v>
      </c>
      <c r="C21" s="18" t="s">
        <v>41</v>
      </c>
      <c r="D21" s="19" t="s">
        <v>42</v>
      </c>
      <c r="E21" s="20">
        <v>8</v>
      </c>
      <c r="F21" s="20">
        <v>123.06</v>
      </c>
      <c r="G21" s="21">
        <f>F21*E21</f>
        <v>984.48</v>
      </c>
      <c r="H21" s="22">
        <v>1.213</v>
      </c>
      <c r="I21" s="22">
        <f>H21*G21</f>
        <v>1194.17424</v>
      </c>
    </row>
    <row r="22" spans="1:9" ht="23.25">
      <c r="A22" s="10">
        <v>6430</v>
      </c>
      <c r="B22" s="18" t="s">
        <v>43</v>
      </c>
      <c r="C22" s="18" t="s">
        <v>44</v>
      </c>
      <c r="D22" s="19" t="s">
        <v>45</v>
      </c>
      <c r="E22" s="20">
        <v>3.63</v>
      </c>
      <c r="F22" s="20">
        <v>20.55</v>
      </c>
      <c r="G22" s="21">
        <f>E22*F22</f>
        <v>74.5965</v>
      </c>
      <c r="H22" s="22">
        <v>1.213</v>
      </c>
      <c r="I22" s="22">
        <f>H22*G22</f>
        <v>90.4855545</v>
      </c>
    </row>
    <row r="23" spans="1:9" ht="23.25">
      <c r="A23" s="10">
        <v>73733</v>
      </c>
      <c r="B23" s="18" t="s">
        <v>46</v>
      </c>
      <c r="C23" s="18" t="s">
        <v>47</v>
      </c>
      <c r="D23" s="19" t="s">
        <v>23</v>
      </c>
      <c r="E23" s="20">
        <v>7.26</v>
      </c>
      <c r="F23" s="20">
        <v>2.31</v>
      </c>
      <c r="G23" s="21">
        <f>E23*F23</f>
        <v>16.770599999999998</v>
      </c>
      <c r="H23" s="22">
        <v>1.213</v>
      </c>
      <c r="I23" s="22">
        <f>H23*G23</f>
        <v>20.3427378</v>
      </c>
    </row>
    <row r="24" spans="1:9" ht="23.25">
      <c r="A24" s="10">
        <v>6430</v>
      </c>
      <c r="B24" s="18" t="s">
        <v>48</v>
      </c>
      <c r="C24" s="18" t="s">
        <v>49</v>
      </c>
      <c r="D24" s="19" t="s">
        <v>45</v>
      </c>
      <c r="E24" s="20">
        <v>1.28</v>
      </c>
      <c r="F24" s="20">
        <v>20.55</v>
      </c>
      <c r="G24" s="21">
        <f>E24*F24</f>
        <v>26.304000000000002</v>
      </c>
      <c r="H24" s="22">
        <v>1.213</v>
      </c>
      <c r="I24" s="22">
        <f>H24*G24</f>
        <v>31.906752000000004</v>
      </c>
    </row>
    <row r="25" spans="1:9" ht="23.25">
      <c r="A25" s="10">
        <v>73733</v>
      </c>
      <c r="B25" s="18" t="s">
        <v>50</v>
      </c>
      <c r="C25" s="18" t="s">
        <v>51</v>
      </c>
      <c r="D25" s="19" t="s">
        <v>23</v>
      </c>
      <c r="E25" s="20">
        <v>2.56</v>
      </c>
      <c r="F25" s="20">
        <v>2.31</v>
      </c>
      <c r="G25" s="21">
        <f>E25*F25</f>
        <v>5.913600000000001</v>
      </c>
      <c r="H25" s="22">
        <v>1.213</v>
      </c>
      <c r="I25" s="22">
        <f>H25*G25</f>
        <v>7.173196800000001</v>
      </c>
    </row>
    <row r="26" spans="1:9" ht="15.75">
      <c r="A26" s="10">
        <v>6430</v>
      </c>
      <c r="B26" s="18" t="s">
        <v>52</v>
      </c>
      <c r="C26" s="18" t="s">
        <v>53</v>
      </c>
      <c r="D26" s="19" t="s">
        <v>45</v>
      </c>
      <c r="E26" s="20">
        <v>1</v>
      </c>
      <c r="F26" s="20">
        <v>20.55</v>
      </c>
      <c r="G26" s="21">
        <f>E26*F26</f>
        <v>20.55</v>
      </c>
      <c r="H26" s="22">
        <v>1.213</v>
      </c>
      <c r="I26" s="22">
        <f>H26*G26</f>
        <v>24.92715</v>
      </c>
    </row>
    <row r="27" spans="1:9" ht="54.75">
      <c r="A27" s="10">
        <v>5719</v>
      </c>
      <c r="B27" s="18" t="s">
        <v>54</v>
      </c>
      <c r="C27" s="18" t="s">
        <v>55</v>
      </c>
      <c r="D27" s="19" t="s">
        <v>45</v>
      </c>
      <c r="E27" s="20">
        <v>7.86</v>
      </c>
      <c r="F27" s="20">
        <v>15</v>
      </c>
      <c r="G27" s="21">
        <f>E27*F27</f>
        <v>117.9</v>
      </c>
      <c r="H27" s="22">
        <v>1.213</v>
      </c>
      <c r="I27" s="22">
        <f>H27*G27</f>
        <v>143.01270000000002</v>
      </c>
    </row>
    <row r="28" spans="1:10" ht="15.75">
      <c r="A28" s="10"/>
      <c r="B28" s="11" t="s">
        <v>56</v>
      </c>
      <c r="C28" s="12" t="s">
        <v>57</v>
      </c>
      <c r="D28" s="13"/>
      <c r="E28" s="14"/>
      <c r="F28" s="14"/>
      <c r="G28" s="14"/>
      <c r="H28" s="14"/>
      <c r="I28" s="16"/>
      <c r="J28" s="17"/>
    </row>
    <row r="29" spans="1:9" ht="15.75">
      <c r="A29" s="10"/>
      <c r="B29" s="18" t="s">
        <v>58</v>
      </c>
      <c r="C29" s="18" t="s">
        <v>59</v>
      </c>
      <c r="D29" s="19" t="s">
        <v>45</v>
      </c>
      <c r="E29" s="20">
        <v>1.28</v>
      </c>
      <c r="F29" s="20">
        <v>975</v>
      </c>
      <c r="G29" s="21">
        <f>E29*F29</f>
        <v>1248</v>
      </c>
      <c r="H29" s="22">
        <v>1.213</v>
      </c>
      <c r="I29" s="22">
        <f>H29*G29</f>
        <v>1513.824</v>
      </c>
    </row>
    <row r="30" spans="1:9" ht="33.75">
      <c r="A30" s="10" t="s">
        <v>60</v>
      </c>
      <c r="B30" s="18" t="s">
        <v>61</v>
      </c>
      <c r="C30" s="18" t="s">
        <v>62</v>
      </c>
      <c r="D30" s="19" t="s">
        <v>63</v>
      </c>
      <c r="E30" s="20">
        <v>24</v>
      </c>
      <c r="F30" s="20">
        <v>34.87</v>
      </c>
      <c r="G30" s="21">
        <f>E30*F30</f>
        <v>836.8799999999999</v>
      </c>
      <c r="H30" s="22">
        <v>1.213</v>
      </c>
      <c r="I30" s="22">
        <f>H30*G30</f>
        <v>1015.1354399999999</v>
      </c>
    </row>
    <row r="31" spans="1:9" ht="15.75">
      <c r="A31" s="10"/>
      <c r="B31" s="18" t="s">
        <v>64</v>
      </c>
      <c r="C31" s="18" t="s">
        <v>65</v>
      </c>
      <c r="D31" s="19" t="s">
        <v>45</v>
      </c>
      <c r="E31" s="20">
        <v>2.18</v>
      </c>
      <c r="F31" s="20">
        <v>975</v>
      </c>
      <c r="G31" s="21">
        <f>E31*F31</f>
        <v>2125.5</v>
      </c>
      <c r="H31" s="22">
        <v>1.213</v>
      </c>
      <c r="I31" s="22">
        <f>H31*G31</f>
        <v>2578.2315000000003</v>
      </c>
    </row>
    <row r="32" spans="1:9" ht="23.25">
      <c r="A32" s="10" t="s">
        <v>66</v>
      </c>
      <c r="B32" s="18" t="s">
        <v>67</v>
      </c>
      <c r="C32" s="18" t="s">
        <v>68</v>
      </c>
      <c r="D32" s="19" t="s">
        <v>23</v>
      </c>
      <c r="E32" s="20">
        <v>7.26</v>
      </c>
      <c r="F32" s="20">
        <v>13.16</v>
      </c>
      <c r="G32" s="21">
        <f>E32*F32</f>
        <v>95.5416</v>
      </c>
      <c r="H32" s="22">
        <v>1.213</v>
      </c>
      <c r="I32" s="22">
        <f>H32*G32</f>
        <v>115.8919608</v>
      </c>
    </row>
    <row r="33" spans="1:10" ht="15.75">
      <c r="A33" s="10"/>
      <c r="B33" s="11" t="s">
        <v>69</v>
      </c>
      <c r="C33" s="12" t="s">
        <v>70</v>
      </c>
      <c r="D33" s="13"/>
      <c r="E33" s="14"/>
      <c r="F33" s="14"/>
      <c r="G33" s="14"/>
      <c r="H33" s="14"/>
      <c r="I33" s="16"/>
      <c r="J33" s="17"/>
    </row>
    <row r="34" spans="1:9" ht="44.25">
      <c r="A34" s="10" t="s">
        <v>71</v>
      </c>
      <c r="B34" s="18" t="s">
        <v>72</v>
      </c>
      <c r="C34" s="18" t="s">
        <v>73</v>
      </c>
      <c r="D34" s="19" t="s">
        <v>45</v>
      </c>
      <c r="E34" s="20">
        <v>2.26</v>
      </c>
      <c r="F34" s="20">
        <v>806</v>
      </c>
      <c r="G34" s="21">
        <f>E34*F34</f>
        <v>1821.5599999999997</v>
      </c>
      <c r="H34" s="22">
        <v>1.213</v>
      </c>
      <c r="I34" s="22">
        <f>H34*G34</f>
        <v>2209.55228</v>
      </c>
    </row>
    <row r="35" spans="1:9" ht="33.75">
      <c r="A35" s="10" t="s">
        <v>74</v>
      </c>
      <c r="B35" s="18" t="s">
        <v>75</v>
      </c>
      <c r="C35" s="18" t="s">
        <v>76</v>
      </c>
      <c r="D35" s="19" t="s">
        <v>23</v>
      </c>
      <c r="E35" s="20">
        <v>23.18</v>
      </c>
      <c r="F35" s="20">
        <v>75.19</v>
      </c>
      <c r="G35" s="21">
        <f>E35*F35</f>
        <v>1742.9042</v>
      </c>
      <c r="H35" s="22">
        <v>1.213</v>
      </c>
      <c r="I35" s="22">
        <f>H35*G35</f>
        <v>2114.1427946</v>
      </c>
    </row>
    <row r="36" spans="1:10" ht="15.75">
      <c r="A36" s="10"/>
      <c r="B36" s="11" t="s">
        <v>77</v>
      </c>
      <c r="C36" s="12" t="s">
        <v>78</v>
      </c>
      <c r="D36" s="13"/>
      <c r="E36" s="14"/>
      <c r="F36" s="14"/>
      <c r="G36" s="14"/>
      <c r="H36" s="14"/>
      <c r="I36" s="16"/>
      <c r="J36" s="17"/>
    </row>
    <row r="37" spans="1:9" ht="23.25">
      <c r="A37" s="10" t="s">
        <v>79</v>
      </c>
      <c r="B37" s="18" t="s">
        <v>80</v>
      </c>
      <c r="C37" s="18" t="s">
        <v>81</v>
      </c>
      <c r="D37" s="19" t="s">
        <v>23</v>
      </c>
      <c r="E37" s="20">
        <v>78.12</v>
      </c>
      <c r="F37" s="20">
        <v>26.68</v>
      </c>
      <c r="G37" s="21">
        <f>E37*F37</f>
        <v>2084.2416000000003</v>
      </c>
      <c r="H37" s="22">
        <v>1.213</v>
      </c>
      <c r="I37" s="22">
        <f>H37*G37</f>
        <v>2528.1850608000004</v>
      </c>
    </row>
    <row r="38" spans="1:10" ht="15.75">
      <c r="A38" s="10"/>
      <c r="B38" s="11" t="s">
        <v>82</v>
      </c>
      <c r="C38" s="12" t="s">
        <v>83</v>
      </c>
      <c r="D38" s="13"/>
      <c r="E38" s="14"/>
      <c r="F38" s="14"/>
      <c r="G38" s="14"/>
      <c r="H38" s="14"/>
      <c r="I38" s="16"/>
      <c r="J38" s="17"/>
    </row>
    <row r="39" spans="1:9" ht="33.75">
      <c r="A39" s="10">
        <v>72078</v>
      </c>
      <c r="B39" s="18" t="s">
        <v>84</v>
      </c>
      <c r="C39" s="18" t="s">
        <v>85</v>
      </c>
      <c r="D39" s="19" t="s">
        <v>23</v>
      </c>
      <c r="E39" s="20">
        <v>36.15</v>
      </c>
      <c r="F39" s="20">
        <v>84.76</v>
      </c>
      <c r="G39" s="21">
        <f>E39*F39</f>
        <v>3064.074</v>
      </c>
      <c r="H39" s="22">
        <v>1.213</v>
      </c>
      <c r="I39" s="22">
        <f>H39*G39</f>
        <v>3716.721762</v>
      </c>
    </row>
    <row r="40" spans="1:9" ht="15.75">
      <c r="A40" s="10" t="s">
        <v>86</v>
      </c>
      <c r="B40" s="18" t="s">
        <v>87</v>
      </c>
      <c r="C40" s="18" t="s">
        <v>88</v>
      </c>
      <c r="D40" s="19" t="s">
        <v>23</v>
      </c>
      <c r="E40" s="20">
        <v>36.15</v>
      </c>
      <c r="F40" s="20">
        <v>37.89</v>
      </c>
      <c r="G40" s="21">
        <f>E40*F40</f>
        <v>1369.7235</v>
      </c>
      <c r="H40" s="22">
        <v>1.213</v>
      </c>
      <c r="I40" s="22">
        <f>H40*G40</f>
        <v>1661.4746055000003</v>
      </c>
    </row>
    <row r="41" spans="1:9" ht="23.25">
      <c r="A41" s="10">
        <v>72105</v>
      </c>
      <c r="B41" s="18" t="s">
        <v>89</v>
      </c>
      <c r="C41" s="18" t="s">
        <v>90</v>
      </c>
      <c r="D41" s="19" t="s">
        <v>63</v>
      </c>
      <c r="E41" s="20">
        <v>23.8</v>
      </c>
      <c r="F41" s="20">
        <v>34.57</v>
      </c>
      <c r="G41" s="21">
        <f>E41*F41</f>
        <v>822.7660000000001</v>
      </c>
      <c r="H41" s="22">
        <v>1.213</v>
      </c>
      <c r="I41" s="22">
        <f>H41*G41</f>
        <v>998.0151580000002</v>
      </c>
    </row>
    <row r="42" spans="1:9" ht="15.75">
      <c r="A42" s="10" t="s">
        <v>91</v>
      </c>
      <c r="B42" s="18" t="s">
        <v>92</v>
      </c>
      <c r="C42" s="18" t="s">
        <v>93</v>
      </c>
      <c r="D42" s="19" t="s">
        <v>63</v>
      </c>
      <c r="E42" s="20">
        <v>12</v>
      </c>
      <c r="F42" s="20">
        <v>146.5</v>
      </c>
      <c r="G42" s="21">
        <f>E42*F42</f>
        <v>1758</v>
      </c>
      <c r="H42" s="22">
        <v>1.213</v>
      </c>
      <c r="I42" s="22">
        <f>H42*G42</f>
        <v>2132.454</v>
      </c>
    </row>
    <row r="43" spans="1:10" ht="15.75">
      <c r="A43" s="10"/>
      <c r="B43" s="11" t="s">
        <v>94</v>
      </c>
      <c r="C43" s="12" t="s">
        <v>95</v>
      </c>
      <c r="D43" s="13"/>
      <c r="E43" s="14"/>
      <c r="F43" s="14"/>
      <c r="G43" s="14"/>
      <c r="H43" s="14"/>
      <c r="I43" s="16"/>
      <c r="J43" s="17"/>
    </row>
    <row r="44" spans="1:9" ht="44.25">
      <c r="A44" s="10">
        <v>74106</v>
      </c>
      <c r="B44" s="18" t="s">
        <v>96</v>
      </c>
      <c r="C44" s="18" t="s">
        <v>97</v>
      </c>
      <c r="D44" s="19" t="s">
        <v>23</v>
      </c>
      <c r="E44" s="20">
        <v>22.38</v>
      </c>
      <c r="F44" s="20">
        <v>4.98</v>
      </c>
      <c r="G44" s="21">
        <f>E44*F44</f>
        <v>111.45240000000001</v>
      </c>
      <c r="H44" s="22">
        <v>1.213</v>
      </c>
      <c r="I44" s="22">
        <f>H44*G44</f>
        <v>135.19176120000003</v>
      </c>
    </row>
    <row r="45" spans="1:9" ht="44.25">
      <c r="A45" s="10">
        <v>5968</v>
      </c>
      <c r="B45" s="18" t="s">
        <v>98</v>
      </c>
      <c r="C45" s="18" t="s">
        <v>99</v>
      </c>
      <c r="D45" s="19" t="s">
        <v>23</v>
      </c>
      <c r="E45" s="20">
        <v>22.38</v>
      </c>
      <c r="F45" s="20">
        <v>23.15</v>
      </c>
      <c r="G45" s="21">
        <f>F45*E45</f>
        <v>518.097</v>
      </c>
      <c r="H45" s="22">
        <v>1.213</v>
      </c>
      <c r="I45" s="22">
        <f>H45*G45</f>
        <v>628.4516610000001</v>
      </c>
    </row>
    <row r="46" spans="1:10" ht="15.75">
      <c r="A46" s="10"/>
      <c r="B46" s="11" t="s">
        <v>100</v>
      </c>
      <c r="C46" s="12" t="s">
        <v>101</v>
      </c>
      <c r="D46" s="13"/>
      <c r="E46" s="14"/>
      <c r="F46" s="14"/>
      <c r="G46" s="14"/>
      <c r="H46" s="14"/>
      <c r="I46" s="16"/>
      <c r="J46" s="17"/>
    </row>
    <row r="47" spans="1:9" ht="23.25">
      <c r="A47" s="10" t="s">
        <v>102</v>
      </c>
      <c r="B47" s="18" t="s">
        <v>103</v>
      </c>
      <c r="C47" s="18" t="s">
        <v>104</v>
      </c>
      <c r="D47" s="19" t="s">
        <v>23</v>
      </c>
      <c r="E47" s="20">
        <v>148.15</v>
      </c>
      <c r="F47" s="20">
        <v>3.46</v>
      </c>
      <c r="G47" s="21">
        <f>E47*F47</f>
        <v>512.599</v>
      </c>
      <c r="H47" s="22">
        <v>1.213</v>
      </c>
      <c r="I47" s="22">
        <f>H47*G47</f>
        <v>621.7825870000001</v>
      </c>
    </row>
    <row r="48" spans="1:9" ht="23.25">
      <c r="A48" s="10">
        <v>5993</v>
      </c>
      <c r="B48" s="18" t="s">
        <v>105</v>
      </c>
      <c r="C48" s="18" t="s">
        <v>106</v>
      </c>
      <c r="D48" s="19" t="s">
        <v>23</v>
      </c>
      <c r="E48" s="20">
        <v>148.15</v>
      </c>
      <c r="F48" s="20">
        <v>16.1</v>
      </c>
      <c r="G48" s="21">
        <f>E48*F48</f>
        <v>2385.215</v>
      </c>
      <c r="H48" s="22">
        <v>1.213</v>
      </c>
      <c r="I48" s="22">
        <f>H48*G48</f>
        <v>2893.2657950000003</v>
      </c>
    </row>
    <row r="49" spans="1:9" ht="33.75">
      <c r="A49" s="10">
        <v>5995</v>
      </c>
      <c r="B49" s="18" t="s">
        <v>107</v>
      </c>
      <c r="C49" s="18" t="s">
        <v>108</v>
      </c>
      <c r="D49" s="19" t="s">
        <v>23</v>
      </c>
      <c r="E49" s="20">
        <v>98.65</v>
      </c>
      <c r="F49" s="20">
        <v>10.04</v>
      </c>
      <c r="G49" s="21">
        <f>E49*F49</f>
        <v>990.446</v>
      </c>
      <c r="H49" s="22">
        <v>1.213</v>
      </c>
      <c r="I49" s="22">
        <f>H49*G49</f>
        <v>1201.410998</v>
      </c>
    </row>
    <row r="50" spans="1:9" ht="44.25">
      <c r="A50" s="10" t="s">
        <v>109</v>
      </c>
      <c r="B50" s="18" t="s">
        <v>110</v>
      </c>
      <c r="C50" s="18" t="s">
        <v>111</v>
      </c>
      <c r="D50" s="19" t="s">
        <v>23</v>
      </c>
      <c r="E50" s="20">
        <v>49.5</v>
      </c>
      <c r="F50" s="20">
        <v>28.85</v>
      </c>
      <c r="G50" s="21">
        <f>E50*F50</f>
        <v>1428.075</v>
      </c>
      <c r="H50" s="22">
        <v>1.213</v>
      </c>
      <c r="I50" s="22">
        <f>H50*G50</f>
        <v>1732.254975</v>
      </c>
    </row>
    <row r="51" spans="1:10" ht="15.75">
      <c r="A51" s="10"/>
      <c r="B51" s="11" t="s">
        <v>112</v>
      </c>
      <c r="C51" s="12" t="s">
        <v>113</v>
      </c>
      <c r="D51" s="13"/>
      <c r="E51" s="14"/>
      <c r="F51" s="14"/>
      <c r="G51" s="14"/>
      <c r="H51" s="14"/>
      <c r="I51" s="16"/>
      <c r="J51" s="17"/>
    </row>
    <row r="52" spans="1:9" ht="23.25">
      <c r="A52" s="10">
        <v>5975</v>
      </c>
      <c r="B52" s="18" t="s">
        <v>114</v>
      </c>
      <c r="C52" s="18" t="s">
        <v>115</v>
      </c>
      <c r="D52" s="19" t="s">
        <v>23</v>
      </c>
      <c r="E52" s="20">
        <v>18.59</v>
      </c>
      <c r="F52" s="20">
        <v>5.96</v>
      </c>
      <c r="G52" s="21">
        <f>E52*F52</f>
        <v>110.7964</v>
      </c>
      <c r="H52" s="22">
        <v>1.213</v>
      </c>
      <c r="I52" s="22">
        <f>G52*H52</f>
        <v>134.3960332</v>
      </c>
    </row>
    <row r="53" spans="1:9" ht="23.25">
      <c r="A53" s="10">
        <v>5976</v>
      </c>
      <c r="B53" s="18" t="s">
        <v>116</v>
      </c>
      <c r="C53" s="18" t="s">
        <v>117</v>
      </c>
      <c r="D53" s="19" t="s">
        <v>23</v>
      </c>
      <c r="E53" s="20">
        <v>18.59</v>
      </c>
      <c r="F53" s="20">
        <v>15.47</v>
      </c>
      <c r="G53" s="21">
        <f>E53*F53</f>
        <v>287.5873</v>
      </c>
      <c r="H53" s="22">
        <v>1.213</v>
      </c>
      <c r="I53" s="22">
        <f>H53*G53</f>
        <v>348.8433949000001</v>
      </c>
    </row>
    <row r="54" spans="1:9" ht="33.75">
      <c r="A54" s="10">
        <v>5994</v>
      </c>
      <c r="B54" s="18" t="s">
        <v>118</v>
      </c>
      <c r="C54" s="18" t="s">
        <v>119</v>
      </c>
      <c r="D54" s="19" t="s">
        <v>23</v>
      </c>
      <c r="E54" s="20">
        <v>18.59</v>
      </c>
      <c r="F54" s="20">
        <v>12.2</v>
      </c>
      <c r="G54" s="21">
        <f>E54*F54</f>
        <v>226.79799999999997</v>
      </c>
      <c r="H54" s="22">
        <v>1.213</v>
      </c>
      <c r="I54" s="22">
        <f>H54*G54</f>
        <v>275.105974</v>
      </c>
    </row>
    <row r="55" spans="1:10" ht="15.75">
      <c r="A55" s="10"/>
      <c r="B55" s="11" t="s">
        <v>120</v>
      </c>
      <c r="C55" s="12" t="s">
        <v>121</v>
      </c>
      <c r="D55" s="13"/>
      <c r="E55" s="14"/>
      <c r="F55" s="14"/>
      <c r="G55" s="14"/>
      <c r="H55" s="14"/>
      <c r="I55" s="16"/>
      <c r="J55" s="17"/>
    </row>
    <row r="56" spans="1:9" ht="23.25">
      <c r="A56" s="10" t="s">
        <v>122</v>
      </c>
      <c r="B56" s="18" t="s">
        <v>123</v>
      </c>
      <c r="C56" s="18" t="s">
        <v>124</v>
      </c>
      <c r="D56" s="19" t="s">
        <v>23</v>
      </c>
      <c r="E56" s="20">
        <v>18.59</v>
      </c>
      <c r="F56" s="20">
        <v>27.07</v>
      </c>
      <c r="G56" s="21">
        <f>E56*F56</f>
        <v>503.2313</v>
      </c>
      <c r="H56" s="22">
        <v>1.213</v>
      </c>
      <c r="I56" s="22">
        <f>H56*G56</f>
        <v>610.4195669000001</v>
      </c>
    </row>
    <row r="57" spans="1:9" ht="44.25">
      <c r="A57" s="10" t="s">
        <v>125</v>
      </c>
      <c r="B57" s="18" t="s">
        <v>126</v>
      </c>
      <c r="C57" s="18" t="s">
        <v>127</v>
      </c>
      <c r="D57" s="19" t="s">
        <v>23</v>
      </c>
      <c r="E57" s="20">
        <v>18.59</v>
      </c>
      <c r="F57" s="20">
        <v>14.29</v>
      </c>
      <c r="G57" s="21">
        <f>E57*F57</f>
        <v>265.6511</v>
      </c>
      <c r="H57" s="22">
        <v>1.213</v>
      </c>
      <c r="I57" s="22">
        <f>H57*G57</f>
        <v>322.2347843</v>
      </c>
    </row>
    <row r="58" spans="1:9" ht="44.25">
      <c r="A58" s="10" t="s">
        <v>128</v>
      </c>
      <c r="B58" s="18" t="s">
        <v>129</v>
      </c>
      <c r="C58" s="18" t="s">
        <v>130</v>
      </c>
      <c r="D58" s="19" t="s">
        <v>23</v>
      </c>
      <c r="E58" s="20">
        <v>18.59</v>
      </c>
      <c r="F58" s="20">
        <v>41.01</v>
      </c>
      <c r="G58" s="21">
        <f>E58*F58</f>
        <v>762.3759</v>
      </c>
      <c r="H58" s="22">
        <v>1.213</v>
      </c>
      <c r="I58" s="22">
        <f>H58*G58</f>
        <v>924.7619667</v>
      </c>
    </row>
    <row r="59" spans="1:9" ht="15.75">
      <c r="A59" s="10" t="s">
        <v>131</v>
      </c>
      <c r="B59" s="18" t="s">
        <v>132</v>
      </c>
      <c r="C59" s="18" t="s">
        <v>133</v>
      </c>
      <c r="D59" s="19" t="s">
        <v>23</v>
      </c>
      <c r="E59" s="20">
        <v>0.43</v>
      </c>
      <c r="F59" s="20">
        <v>309.53</v>
      </c>
      <c r="G59" s="21">
        <f>E59*F59</f>
        <v>133.09789999999998</v>
      </c>
      <c r="H59" s="22">
        <v>1.213</v>
      </c>
      <c r="I59" s="22">
        <f>H59*G59</f>
        <v>161.4477527</v>
      </c>
    </row>
    <row r="60" spans="1:9" ht="15.75">
      <c r="A60" s="10" t="s">
        <v>134</v>
      </c>
      <c r="B60" s="18" t="s">
        <v>135</v>
      </c>
      <c r="C60" s="18" t="s">
        <v>136</v>
      </c>
      <c r="D60" s="19" t="s">
        <v>23</v>
      </c>
      <c r="E60" s="20">
        <v>0.81</v>
      </c>
      <c r="F60" s="20">
        <v>307.63</v>
      </c>
      <c r="G60" s="21">
        <f>E60*F60</f>
        <v>249.18030000000002</v>
      </c>
      <c r="H60" s="22">
        <v>1.213</v>
      </c>
      <c r="I60" s="22">
        <f>H60*G60</f>
        <v>302.2557039</v>
      </c>
    </row>
    <row r="61" spans="1:9" ht="23.25">
      <c r="A61" s="10" t="s">
        <v>137</v>
      </c>
      <c r="B61" s="18" t="s">
        <v>138</v>
      </c>
      <c r="C61" s="18" t="s">
        <v>139</v>
      </c>
      <c r="D61" s="19" t="s">
        <v>63</v>
      </c>
      <c r="E61" s="20">
        <v>29.05</v>
      </c>
      <c r="F61" s="20">
        <v>8.23</v>
      </c>
      <c r="G61" s="21">
        <f>E61*F61</f>
        <v>239.0815</v>
      </c>
      <c r="H61" s="22">
        <v>1.213</v>
      </c>
      <c r="I61" s="22">
        <f>H61*G61</f>
        <v>290.00585950000004</v>
      </c>
    </row>
    <row r="62" spans="1:9" ht="33.75">
      <c r="A62" s="10">
        <v>6042</v>
      </c>
      <c r="B62" s="18" t="s">
        <v>140</v>
      </c>
      <c r="C62" s="18" t="s">
        <v>141</v>
      </c>
      <c r="D62" s="19" t="s">
        <v>45</v>
      </c>
      <c r="E62" s="20">
        <v>3.89</v>
      </c>
      <c r="F62" s="20">
        <v>220.23</v>
      </c>
      <c r="G62" s="21">
        <f>E62*F62</f>
        <v>856.6947</v>
      </c>
      <c r="H62" s="22">
        <v>1.213</v>
      </c>
      <c r="I62" s="22">
        <f>H62*G62</f>
        <v>1039.1706711000002</v>
      </c>
    </row>
    <row r="63" spans="1:10" ht="15.75">
      <c r="A63" s="10"/>
      <c r="B63" s="11" t="s">
        <v>142</v>
      </c>
      <c r="C63" s="12" t="s">
        <v>143</v>
      </c>
      <c r="D63" s="13"/>
      <c r="E63" s="14"/>
      <c r="F63" s="14"/>
      <c r="G63" s="14"/>
      <c r="H63" s="14"/>
      <c r="I63" s="16"/>
      <c r="J63" s="17"/>
    </row>
    <row r="64" spans="1:9" ht="44.25">
      <c r="A64" s="10" t="s">
        <v>144</v>
      </c>
      <c r="B64" s="23" t="s">
        <v>145</v>
      </c>
      <c r="C64" s="18" t="s">
        <v>146</v>
      </c>
      <c r="D64" s="24" t="s">
        <v>23</v>
      </c>
      <c r="E64" s="25">
        <v>5.67</v>
      </c>
      <c r="F64" s="25">
        <v>256.91</v>
      </c>
      <c r="G64" s="26">
        <f>E64*F64</f>
        <v>1456.6797000000001</v>
      </c>
      <c r="H64" s="22">
        <v>1.213</v>
      </c>
      <c r="I64" s="27">
        <f>H64*G64</f>
        <v>1766.9524761000002</v>
      </c>
    </row>
    <row r="65" spans="1:9" ht="15.75">
      <c r="A65" s="10"/>
      <c r="B65" s="11" t="s">
        <v>147</v>
      </c>
      <c r="C65" s="12" t="s">
        <v>148</v>
      </c>
      <c r="D65" s="13"/>
      <c r="E65" s="14"/>
      <c r="F65" s="14"/>
      <c r="G65" s="14"/>
      <c r="H65" s="14"/>
      <c r="I65" s="16"/>
    </row>
    <row r="66" spans="1:9" ht="15.75">
      <c r="A66" s="10"/>
      <c r="B66" s="18"/>
      <c r="C66" s="18"/>
      <c r="D66" s="19"/>
      <c r="E66" s="20"/>
      <c r="F66" s="20"/>
      <c r="G66" s="21"/>
      <c r="H66" s="22"/>
      <c r="I66" s="22"/>
    </row>
    <row r="67" spans="1:10" ht="15.75">
      <c r="A67" s="10"/>
      <c r="B67" s="11" t="s">
        <v>63</v>
      </c>
      <c r="C67" s="12" t="s">
        <v>149</v>
      </c>
      <c r="D67" s="13"/>
      <c r="E67" s="14"/>
      <c r="F67" s="14"/>
      <c r="G67" s="14"/>
      <c r="H67" s="14"/>
      <c r="I67" s="16"/>
      <c r="J67" s="17"/>
    </row>
    <row r="68" spans="1:9" ht="23.25">
      <c r="A68" s="10" t="s">
        <v>150</v>
      </c>
      <c r="B68" s="18" t="s">
        <v>151</v>
      </c>
      <c r="C68" s="18" t="s">
        <v>152</v>
      </c>
      <c r="D68" s="19" t="s">
        <v>23</v>
      </c>
      <c r="E68" s="20">
        <v>2.22</v>
      </c>
      <c r="F68" s="20">
        <v>226.4</v>
      </c>
      <c r="G68" s="21">
        <f>E68*F68</f>
        <v>502.60800000000006</v>
      </c>
      <c r="H68" s="22">
        <v>1.213</v>
      </c>
      <c r="I68" s="22">
        <f>H68*G68</f>
        <v>609.6635040000001</v>
      </c>
    </row>
    <row r="69" spans="1:9" ht="23.25">
      <c r="A69" s="10" t="s">
        <v>153</v>
      </c>
      <c r="B69" s="18" t="s">
        <v>154</v>
      </c>
      <c r="C69" s="18" t="s">
        <v>155</v>
      </c>
      <c r="D69" s="19" t="s">
        <v>15</v>
      </c>
      <c r="E69" s="20">
        <v>0</v>
      </c>
      <c r="F69" s="20">
        <v>1461.03</v>
      </c>
      <c r="G69" s="21">
        <f>F69*E69</f>
        <v>0</v>
      </c>
      <c r="H69" s="22">
        <v>1.213</v>
      </c>
      <c r="I69" s="22">
        <f>H69*G69</f>
        <v>0</v>
      </c>
    </row>
    <row r="70" spans="1:9" ht="33.75">
      <c r="A70" s="10" t="s">
        <v>156</v>
      </c>
      <c r="B70" s="18" t="s">
        <v>157</v>
      </c>
      <c r="C70" s="18" t="s">
        <v>158</v>
      </c>
      <c r="D70" s="19" t="s">
        <v>23</v>
      </c>
      <c r="E70" s="20">
        <v>2</v>
      </c>
      <c r="F70" s="20">
        <v>218.04</v>
      </c>
      <c r="G70" s="21">
        <f>E70*F70</f>
        <v>436.08</v>
      </c>
      <c r="H70" s="22">
        <v>1.213</v>
      </c>
      <c r="I70" s="22">
        <f>H70*G70</f>
        <v>528.96504</v>
      </c>
    </row>
    <row r="71" spans="1:10" ht="15.75">
      <c r="A71" s="10"/>
      <c r="B71" s="11" t="s">
        <v>159</v>
      </c>
      <c r="C71" s="12" t="s">
        <v>160</v>
      </c>
      <c r="D71" s="13"/>
      <c r="E71" s="14"/>
      <c r="F71" s="14"/>
      <c r="G71" s="14"/>
      <c r="H71" s="14"/>
      <c r="I71" s="16"/>
      <c r="J71" s="17"/>
    </row>
    <row r="72" spans="1:9" ht="33.75">
      <c r="A72" s="10" t="s">
        <v>161</v>
      </c>
      <c r="B72" s="18" t="s">
        <v>162</v>
      </c>
      <c r="C72" s="18" t="s">
        <v>163</v>
      </c>
      <c r="D72" s="19" t="s">
        <v>15</v>
      </c>
      <c r="E72" s="20">
        <v>1</v>
      </c>
      <c r="F72" s="20">
        <v>93.99</v>
      </c>
      <c r="G72" s="21">
        <f>E72*F72</f>
        <v>93.99</v>
      </c>
      <c r="H72" s="22">
        <v>1.213</v>
      </c>
      <c r="I72" s="22">
        <f>H72*G72</f>
        <v>114.00987</v>
      </c>
    </row>
    <row r="73" spans="1:9" ht="75.75">
      <c r="A73" s="10">
        <v>73659</v>
      </c>
      <c r="B73" s="18" t="s">
        <v>164</v>
      </c>
      <c r="C73" s="18" t="s">
        <v>165</v>
      </c>
      <c r="D73" s="19" t="s">
        <v>15</v>
      </c>
      <c r="E73" s="20">
        <v>1</v>
      </c>
      <c r="F73" s="20">
        <v>96.52</v>
      </c>
      <c r="G73" s="21">
        <f>E73*F73</f>
        <v>96.52</v>
      </c>
      <c r="H73" s="22">
        <v>1.213</v>
      </c>
      <c r="I73" s="22">
        <f>H73*G73</f>
        <v>117.07876</v>
      </c>
    </row>
    <row r="74" spans="1:9" ht="23.25">
      <c r="A74" s="10" t="s">
        <v>166</v>
      </c>
      <c r="B74" s="18" t="s">
        <v>167</v>
      </c>
      <c r="C74" s="18" t="s">
        <v>168</v>
      </c>
      <c r="D74" s="19" t="s">
        <v>15</v>
      </c>
      <c r="E74" s="20">
        <v>1</v>
      </c>
      <c r="F74" s="20">
        <v>80.45</v>
      </c>
      <c r="G74" s="21">
        <f>E74*F74</f>
        <v>80.45</v>
      </c>
      <c r="H74" s="22">
        <v>1.213</v>
      </c>
      <c r="I74" s="22">
        <f>H74*G74</f>
        <v>97.58585000000001</v>
      </c>
    </row>
    <row r="75" spans="1:9" ht="44.25">
      <c r="A75" s="10" t="s">
        <v>169</v>
      </c>
      <c r="B75" s="18" t="s">
        <v>170</v>
      </c>
      <c r="C75" s="18" t="s">
        <v>171</v>
      </c>
      <c r="D75" s="19" t="s">
        <v>15</v>
      </c>
      <c r="E75" s="20">
        <v>7</v>
      </c>
      <c r="F75" s="20">
        <v>55.22</v>
      </c>
      <c r="G75" s="21">
        <f>E75*F75</f>
        <v>386.53999999999996</v>
      </c>
      <c r="H75" s="22">
        <v>1.213</v>
      </c>
      <c r="I75" s="22">
        <f>H75*G75</f>
        <v>468.87302</v>
      </c>
    </row>
    <row r="76" spans="1:9" ht="23.25">
      <c r="A76" s="10" t="s">
        <v>172</v>
      </c>
      <c r="B76" s="18" t="s">
        <v>173</v>
      </c>
      <c r="C76" s="18" t="s">
        <v>174</v>
      </c>
      <c r="D76" s="19" t="s">
        <v>63</v>
      </c>
      <c r="E76" s="20">
        <v>120</v>
      </c>
      <c r="F76" s="20">
        <v>8.6</v>
      </c>
      <c r="G76" s="21">
        <f>E76*F76</f>
        <v>1032</v>
      </c>
      <c r="H76" s="22">
        <v>1.213</v>
      </c>
      <c r="I76" s="22">
        <f>H76*G76</f>
        <v>1251.816</v>
      </c>
    </row>
    <row r="77" spans="1:9" ht="23.25">
      <c r="A77" s="10" t="s">
        <v>175</v>
      </c>
      <c r="B77" s="18" t="s">
        <v>176</v>
      </c>
      <c r="C77" s="18" t="s">
        <v>177</v>
      </c>
      <c r="D77" s="19" t="s">
        <v>63</v>
      </c>
      <c r="E77" s="20">
        <v>12</v>
      </c>
      <c r="F77" s="20">
        <v>19.26</v>
      </c>
      <c r="G77" s="21">
        <f>E77*F77</f>
        <v>231.12</v>
      </c>
      <c r="H77" s="22">
        <v>1.213</v>
      </c>
      <c r="I77" s="22">
        <f>H77*G77</f>
        <v>280.34856</v>
      </c>
    </row>
    <row r="78" spans="1:9" ht="23.25">
      <c r="A78" s="10" t="s">
        <v>178</v>
      </c>
      <c r="B78" s="18" t="s">
        <v>179</v>
      </c>
      <c r="C78" s="18" t="s">
        <v>180</v>
      </c>
      <c r="D78" s="19" t="s">
        <v>63</v>
      </c>
      <c r="E78" s="20">
        <v>12</v>
      </c>
      <c r="F78" s="20">
        <v>21.37</v>
      </c>
      <c r="G78" s="21">
        <f>E78*F78</f>
        <v>256.44</v>
      </c>
      <c r="H78" s="22">
        <v>1.213</v>
      </c>
      <c r="I78" s="22">
        <f>H78*G78</f>
        <v>311.06172000000004</v>
      </c>
    </row>
    <row r="79" spans="1:9" ht="23.25">
      <c r="A79" s="10" t="s">
        <v>181</v>
      </c>
      <c r="B79" s="18" t="s">
        <v>182</v>
      </c>
      <c r="C79" s="18" t="s">
        <v>183</v>
      </c>
      <c r="D79" s="19" t="s">
        <v>63</v>
      </c>
      <c r="E79" s="20">
        <v>12</v>
      </c>
      <c r="F79" s="20">
        <v>25.22</v>
      </c>
      <c r="G79" s="21">
        <f>E79*F79</f>
        <v>302.64</v>
      </c>
      <c r="H79" s="22">
        <v>1.213</v>
      </c>
      <c r="I79" s="22">
        <f>H79*G79</f>
        <v>367.10232</v>
      </c>
    </row>
    <row r="80" spans="1:9" ht="23.25">
      <c r="A80" s="10" t="s">
        <v>184</v>
      </c>
      <c r="B80" s="18" t="s">
        <v>185</v>
      </c>
      <c r="C80" s="18" t="s">
        <v>186</v>
      </c>
      <c r="D80" s="19" t="s">
        <v>63</v>
      </c>
      <c r="E80" s="20">
        <v>36</v>
      </c>
      <c r="F80" s="20">
        <v>28.84</v>
      </c>
      <c r="G80" s="21">
        <f>E80*F80</f>
        <v>1038.24</v>
      </c>
      <c r="H80" s="22">
        <v>1.213</v>
      </c>
      <c r="I80" s="22">
        <f>H80*G80</f>
        <v>1259.3851200000001</v>
      </c>
    </row>
    <row r="81" spans="1:9" ht="23.25">
      <c r="A81" s="10" t="s">
        <v>187</v>
      </c>
      <c r="B81" s="18" t="s">
        <v>188</v>
      </c>
      <c r="C81" s="18" t="s">
        <v>189</v>
      </c>
      <c r="D81" s="19" t="s">
        <v>15</v>
      </c>
      <c r="E81" s="20">
        <v>3</v>
      </c>
      <c r="F81" s="20">
        <v>96.91</v>
      </c>
      <c r="G81" s="21">
        <f>E81*F81</f>
        <v>290.73</v>
      </c>
      <c r="H81" s="22">
        <v>1.213</v>
      </c>
      <c r="I81" s="22">
        <f>H81*G81</f>
        <v>352.65549000000004</v>
      </c>
    </row>
    <row r="82" spans="1:9" ht="33.75">
      <c r="A82" s="10" t="s">
        <v>190</v>
      </c>
      <c r="B82" s="18" t="s">
        <v>191</v>
      </c>
      <c r="C82" s="18" t="s">
        <v>192</v>
      </c>
      <c r="D82" s="19" t="s">
        <v>15</v>
      </c>
      <c r="E82" s="20">
        <v>4</v>
      </c>
      <c r="F82" s="20">
        <v>67.22</v>
      </c>
      <c r="G82" s="21">
        <f>F82*E82</f>
        <v>268.88</v>
      </c>
      <c r="H82" s="22">
        <v>1.21</v>
      </c>
      <c r="I82" s="22">
        <f>H82*G82</f>
        <v>325.34479999999996</v>
      </c>
    </row>
    <row r="83" spans="1:9" ht="33.75">
      <c r="A83" s="10">
        <v>40729</v>
      </c>
      <c r="B83" s="18" t="s">
        <v>193</v>
      </c>
      <c r="C83" s="18" t="s">
        <v>194</v>
      </c>
      <c r="D83" s="19" t="s">
        <v>15</v>
      </c>
      <c r="E83" s="20">
        <v>2</v>
      </c>
      <c r="F83" s="20">
        <v>163.35</v>
      </c>
      <c r="G83" s="21">
        <f>E83*F83</f>
        <v>326.7</v>
      </c>
      <c r="H83" s="22">
        <v>1.213</v>
      </c>
      <c r="I83" s="22">
        <f>H83*G83</f>
        <v>396.2871</v>
      </c>
    </row>
    <row r="84" spans="1:9" ht="23.25">
      <c r="A84" s="10" t="s">
        <v>195</v>
      </c>
      <c r="B84" s="18" t="s">
        <v>196</v>
      </c>
      <c r="C84" s="18" t="s">
        <v>197</v>
      </c>
      <c r="D84" s="19" t="s">
        <v>15</v>
      </c>
      <c r="E84" s="20">
        <v>2</v>
      </c>
      <c r="F84" s="20">
        <v>47.17</v>
      </c>
      <c r="G84" s="21">
        <f>E84*F84</f>
        <v>94.34</v>
      </c>
      <c r="H84" s="22">
        <v>1.213</v>
      </c>
      <c r="I84" s="22">
        <f>H84*G84</f>
        <v>114.43442000000002</v>
      </c>
    </row>
    <row r="85" spans="1:9" ht="33.75">
      <c r="A85" s="10" t="s">
        <v>198</v>
      </c>
      <c r="B85" s="18" t="s">
        <v>199</v>
      </c>
      <c r="C85" s="18" t="s">
        <v>200</v>
      </c>
      <c r="D85" s="19" t="s">
        <v>15</v>
      </c>
      <c r="E85" s="20">
        <v>2</v>
      </c>
      <c r="F85" s="20">
        <v>184.24</v>
      </c>
      <c r="G85" s="21">
        <f>E85*F85</f>
        <v>368.48</v>
      </c>
      <c r="H85" s="22">
        <v>1.213</v>
      </c>
      <c r="I85" s="22">
        <f>H85*G85</f>
        <v>446.96624</v>
      </c>
    </row>
    <row r="86" spans="1:9" ht="23.25">
      <c r="A86" s="10">
        <v>72685</v>
      </c>
      <c r="B86" s="18" t="s">
        <v>201</v>
      </c>
      <c r="C86" s="18" t="s">
        <v>202</v>
      </c>
      <c r="D86" s="19" t="s">
        <v>15</v>
      </c>
      <c r="E86" s="20">
        <v>4</v>
      </c>
      <c r="F86" s="20">
        <v>13.35</v>
      </c>
      <c r="G86" s="21">
        <f>E86*F86</f>
        <v>53.4</v>
      </c>
      <c r="H86" s="22">
        <v>1.213</v>
      </c>
      <c r="I86" s="22">
        <f>H86*G86</f>
        <v>64.77420000000001</v>
      </c>
    </row>
    <row r="87" spans="1:9" ht="23.25">
      <c r="A87" s="10">
        <v>72292</v>
      </c>
      <c r="B87" s="18" t="s">
        <v>203</v>
      </c>
      <c r="C87" s="18" t="s">
        <v>204</v>
      </c>
      <c r="D87" s="19" t="s">
        <v>15</v>
      </c>
      <c r="E87" s="20">
        <v>2</v>
      </c>
      <c r="F87" s="20">
        <v>27.57</v>
      </c>
      <c r="G87" s="21">
        <f>E87*F87</f>
        <v>55.14</v>
      </c>
      <c r="H87" s="22">
        <v>1.213</v>
      </c>
      <c r="I87" s="22">
        <f>H87*G87</f>
        <v>66.88482</v>
      </c>
    </row>
    <row r="88" spans="1:10" ht="15.75">
      <c r="A88" s="10"/>
      <c r="B88" s="11" t="s">
        <v>205</v>
      </c>
      <c r="C88" s="12" t="s">
        <v>206</v>
      </c>
      <c r="D88" s="13"/>
      <c r="E88" s="14"/>
      <c r="F88" s="14"/>
      <c r="G88" s="14"/>
      <c r="H88" s="14"/>
      <c r="I88" s="16"/>
      <c r="J88" s="17"/>
    </row>
    <row r="89" spans="1:9" ht="23.25">
      <c r="A89" s="10" t="s">
        <v>207</v>
      </c>
      <c r="B89" s="18" t="s">
        <v>208</v>
      </c>
      <c r="C89" s="18" t="s">
        <v>209</v>
      </c>
      <c r="D89" s="19" t="s">
        <v>15</v>
      </c>
      <c r="E89" s="20">
        <v>1</v>
      </c>
      <c r="F89" s="20">
        <v>56.69</v>
      </c>
      <c r="G89" s="21">
        <f>F89*E89</f>
        <v>56.69</v>
      </c>
      <c r="H89" s="22">
        <v>1.213</v>
      </c>
      <c r="I89" s="22">
        <f>H89*G89</f>
        <v>68.76497</v>
      </c>
    </row>
    <row r="90" spans="1:9" ht="15.75">
      <c r="A90" s="10" t="s">
        <v>210</v>
      </c>
      <c r="B90" s="18" t="s">
        <v>211</v>
      </c>
      <c r="C90" s="18" t="s">
        <v>212</v>
      </c>
      <c r="D90" s="19" t="s">
        <v>15</v>
      </c>
      <c r="E90" s="20">
        <v>1</v>
      </c>
      <c r="F90" s="20">
        <v>36.76</v>
      </c>
      <c r="G90" s="21">
        <f>F90*E90</f>
        <v>36.76</v>
      </c>
      <c r="H90" s="22">
        <v>1.213</v>
      </c>
      <c r="I90" s="22">
        <f>H90*G90</f>
        <v>44.58988</v>
      </c>
    </row>
    <row r="91" spans="1:9" ht="23.25">
      <c r="A91" s="10" t="s">
        <v>213</v>
      </c>
      <c r="B91" s="18" t="s">
        <v>214</v>
      </c>
      <c r="C91" s="18" t="s">
        <v>215</v>
      </c>
      <c r="D91" s="19" t="s">
        <v>15</v>
      </c>
      <c r="E91" s="20">
        <v>4</v>
      </c>
      <c r="F91" s="20">
        <v>15.22</v>
      </c>
      <c r="G91" s="21">
        <f>F91*E91</f>
        <v>60.88</v>
      </c>
      <c r="H91" s="22">
        <v>1.213</v>
      </c>
      <c r="I91" s="22">
        <f>H91*G91</f>
        <v>73.84744</v>
      </c>
    </row>
    <row r="92" spans="1:9" ht="23.25">
      <c r="A92" s="10" t="s">
        <v>216</v>
      </c>
      <c r="B92" s="18" t="s">
        <v>217</v>
      </c>
      <c r="C92" s="18" t="s">
        <v>218</v>
      </c>
      <c r="D92" s="19" t="s">
        <v>15</v>
      </c>
      <c r="E92" s="20">
        <v>1</v>
      </c>
      <c r="F92" s="20">
        <v>84.16</v>
      </c>
      <c r="G92" s="21">
        <f>F92*E92</f>
        <v>84.16</v>
      </c>
      <c r="H92" s="22">
        <v>1.213</v>
      </c>
      <c r="I92" s="22">
        <f>H92*G92</f>
        <v>102.08608</v>
      </c>
    </row>
    <row r="93" spans="1:9" ht="44.25">
      <c r="A93" s="10" t="s">
        <v>219</v>
      </c>
      <c r="B93" s="18" t="s">
        <v>220</v>
      </c>
      <c r="C93" s="18" t="s">
        <v>221</v>
      </c>
      <c r="D93" s="19" t="s">
        <v>15</v>
      </c>
      <c r="E93" s="20">
        <v>2</v>
      </c>
      <c r="F93" s="20">
        <v>23.15</v>
      </c>
      <c r="G93" s="21">
        <f>F93*E93</f>
        <v>46.3</v>
      </c>
      <c r="H93" s="22">
        <v>1.213</v>
      </c>
      <c r="I93" s="22">
        <f>H93*G93</f>
        <v>56.1619</v>
      </c>
    </row>
    <row r="94" spans="1:9" ht="23.25">
      <c r="A94" s="10" t="s">
        <v>222</v>
      </c>
      <c r="B94" s="18"/>
      <c r="C94" s="18" t="s">
        <v>223</v>
      </c>
      <c r="D94" s="19" t="s">
        <v>15</v>
      </c>
      <c r="E94" s="20">
        <v>2</v>
      </c>
      <c r="F94" s="20">
        <v>65.84</v>
      </c>
      <c r="G94" s="21">
        <f>F94*E94</f>
        <v>131.68</v>
      </c>
      <c r="H94" s="22">
        <v>1.213</v>
      </c>
      <c r="I94" s="22">
        <f>H94*G94</f>
        <v>159.72784000000001</v>
      </c>
    </row>
    <row r="95" spans="1:9" ht="23.25">
      <c r="A95" s="10" t="s">
        <v>224</v>
      </c>
      <c r="B95" s="18" t="s">
        <v>225</v>
      </c>
      <c r="C95" s="18" t="s">
        <v>226</v>
      </c>
      <c r="D95" s="19" t="s">
        <v>15</v>
      </c>
      <c r="E95" s="20">
        <v>5</v>
      </c>
      <c r="F95" s="20">
        <v>72.31</v>
      </c>
      <c r="G95" s="21">
        <f>F95*E95</f>
        <v>361.55</v>
      </c>
      <c r="H95" s="22">
        <v>1.213</v>
      </c>
      <c r="I95" s="22">
        <f>H95*G95</f>
        <v>438.56015</v>
      </c>
    </row>
    <row r="96" spans="1:9" ht="23.25">
      <c r="A96" s="10" t="s">
        <v>227</v>
      </c>
      <c r="B96" s="18" t="s">
        <v>228</v>
      </c>
      <c r="C96" s="18" t="s">
        <v>229</v>
      </c>
      <c r="D96" s="19" t="s">
        <v>15</v>
      </c>
      <c r="E96" s="20">
        <v>3</v>
      </c>
      <c r="F96" s="20">
        <v>53.88</v>
      </c>
      <c r="G96" s="21">
        <f>F96*E96</f>
        <v>161.64000000000001</v>
      </c>
      <c r="H96" s="22">
        <v>1.213</v>
      </c>
      <c r="I96" s="22">
        <f>H96*G96</f>
        <v>196.06932000000003</v>
      </c>
    </row>
    <row r="97" spans="1:9" ht="33.75">
      <c r="A97" s="10" t="s">
        <v>230</v>
      </c>
      <c r="B97" s="18" t="s">
        <v>231</v>
      </c>
      <c r="C97" s="18" t="s">
        <v>232</v>
      </c>
      <c r="D97" s="19" t="s">
        <v>15</v>
      </c>
      <c r="E97" s="20">
        <v>2</v>
      </c>
      <c r="F97" s="20">
        <v>87.85</v>
      </c>
      <c r="G97" s="21">
        <f>F97*E97</f>
        <v>175.7</v>
      </c>
      <c r="H97" s="22">
        <v>1.213</v>
      </c>
      <c r="I97" s="22">
        <f>H97*G97</f>
        <v>213.1241</v>
      </c>
    </row>
    <row r="98" spans="1:9" ht="23.25">
      <c r="A98" s="10" t="s">
        <v>233</v>
      </c>
      <c r="B98" s="18" t="s">
        <v>234</v>
      </c>
      <c r="C98" s="18" t="s">
        <v>235</v>
      </c>
      <c r="D98" s="19" t="s">
        <v>15</v>
      </c>
      <c r="E98" s="20">
        <v>5</v>
      </c>
      <c r="F98" s="20">
        <v>85.35</v>
      </c>
      <c r="G98" s="21">
        <f>F98*E98</f>
        <v>426.75</v>
      </c>
      <c r="H98" s="22">
        <v>1.213</v>
      </c>
      <c r="I98" s="22">
        <f>H98*G98</f>
        <v>517.6477500000001</v>
      </c>
    </row>
    <row r="99" spans="1:9" ht="44.25">
      <c r="A99" s="10" t="s">
        <v>236</v>
      </c>
      <c r="B99" s="18" t="s">
        <v>237</v>
      </c>
      <c r="C99" s="18" t="s">
        <v>238</v>
      </c>
      <c r="D99" s="19" t="s">
        <v>15</v>
      </c>
      <c r="E99" s="20">
        <v>2</v>
      </c>
      <c r="F99" s="20">
        <v>69.11</v>
      </c>
      <c r="G99" s="21">
        <f>F99*E99</f>
        <v>138.22</v>
      </c>
      <c r="H99" s="22">
        <v>1.213</v>
      </c>
      <c r="I99" s="22">
        <f>H99*G99</f>
        <v>167.66086</v>
      </c>
    </row>
    <row r="100" spans="1:9" ht="23.25">
      <c r="A100" s="10" t="s">
        <v>239</v>
      </c>
      <c r="B100" s="18" t="s">
        <v>240</v>
      </c>
      <c r="C100" s="18" t="s">
        <v>241</v>
      </c>
      <c r="D100" s="19" t="s">
        <v>15</v>
      </c>
      <c r="E100" s="20">
        <v>3</v>
      </c>
      <c r="F100" s="20">
        <v>33.38</v>
      </c>
      <c r="G100" s="21">
        <f>F100*E100</f>
        <v>100.14000000000001</v>
      </c>
      <c r="H100" s="22">
        <v>1.213</v>
      </c>
      <c r="I100" s="22">
        <f>H100*G100</f>
        <v>121.46982000000003</v>
      </c>
    </row>
    <row r="101" spans="1:9" ht="23.25">
      <c r="A101" s="10" t="s">
        <v>242</v>
      </c>
      <c r="B101" s="18" t="s">
        <v>243</v>
      </c>
      <c r="C101" s="18" t="s">
        <v>244</v>
      </c>
      <c r="D101" s="19" t="s">
        <v>15</v>
      </c>
      <c r="E101" s="20">
        <v>2</v>
      </c>
      <c r="F101" s="20">
        <v>64.91</v>
      </c>
      <c r="G101" s="21">
        <f>F101*E101</f>
        <v>129.82</v>
      </c>
      <c r="H101" s="22">
        <v>1.213</v>
      </c>
      <c r="I101" s="22">
        <f>H101*G101</f>
        <v>157.47166</v>
      </c>
    </row>
    <row r="102" spans="1:9" ht="23.25">
      <c r="A102" s="10" t="s">
        <v>245</v>
      </c>
      <c r="B102" s="18" t="s">
        <v>246</v>
      </c>
      <c r="C102" s="18" t="s">
        <v>247</v>
      </c>
      <c r="D102" s="19" t="s">
        <v>15</v>
      </c>
      <c r="E102" s="20">
        <v>5</v>
      </c>
      <c r="F102" s="20">
        <v>35.75</v>
      </c>
      <c r="G102" s="21">
        <f>F102*E102</f>
        <v>178.75</v>
      </c>
      <c r="H102" s="22">
        <v>1.213</v>
      </c>
      <c r="I102" s="22">
        <f>H102*G102</f>
        <v>216.82375000000002</v>
      </c>
    </row>
    <row r="103" spans="1:10" ht="15.75">
      <c r="A103" s="10"/>
      <c r="B103" s="11" t="s">
        <v>248</v>
      </c>
      <c r="C103" s="12" t="s">
        <v>249</v>
      </c>
      <c r="D103" s="13"/>
      <c r="E103" s="14"/>
      <c r="F103" s="14"/>
      <c r="G103" s="14"/>
      <c r="H103" s="14"/>
      <c r="I103" s="16"/>
      <c r="J103" s="17"/>
    </row>
    <row r="104" spans="1:9" ht="44.25">
      <c r="A104" s="28" t="s">
        <v>250</v>
      </c>
      <c r="B104" s="23" t="s">
        <v>251</v>
      </c>
      <c r="C104" s="23" t="s">
        <v>252</v>
      </c>
      <c r="D104" s="24" t="s">
        <v>15</v>
      </c>
      <c r="E104" s="25">
        <v>1</v>
      </c>
      <c r="F104" s="25">
        <v>506.06</v>
      </c>
      <c r="G104" s="26">
        <f>E104*F104</f>
        <v>506.06</v>
      </c>
      <c r="H104" s="22">
        <v>1.213</v>
      </c>
      <c r="I104" s="22">
        <f>H104*G104</f>
        <v>613.85078</v>
      </c>
    </row>
    <row r="105" spans="1:10" ht="23.25">
      <c r="A105" s="10"/>
      <c r="B105" s="11" t="s">
        <v>253</v>
      </c>
      <c r="C105" s="12" t="s">
        <v>254</v>
      </c>
      <c r="D105" s="13"/>
      <c r="E105" s="14"/>
      <c r="F105" s="14"/>
      <c r="G105" s="14"/>
      <c r="H105" s="14"/>
      <c r="I105" s="16"/>
      <c r="J105" s="17"/>
    </row>
    <row r="106" spans="1:9" ht="23.25">
      <c r="A106" s="10" t="s">
        <v>255</v>
      </c>
      <c r="B106" s="18" t="s">
        <v>256</v>
      </c>
      <c r="C106" s="18" t="s">
        <v>257</v>
      </c>
      <c r="D106" s="19" t="s">
        <v>15</v>
      </c>
      <c r="E106" s="20">
        <v>2</v>
      </c>
      <c r="F106" s="20">
        <v>33.21</v>
      </c>
      <c r="G106" s="21">
        <f>E106*F106</f>
        <v>66.42</v>
      </c>
      <c r="H106" s="22">
        <v>1.213</v>
      </c>
      <c r="I106" s="22">
        <f>H106*G106</f>
        <v>80.56746000000001</v>
      </c>
    </row>
    <row r="107" spans="1:9" ht="23.25">
      <c r="A107" s="10" t="s">
        <v>258</v>
      </c>
      <c r="B107" s="18" t="s">
        <v>259</v>
      </c>
      <c r="C107" s="18" t="s">
        <v>260</v>
      </c>
      <c r="D107" s="19" t="s">
        <v>15</v>
      </c>
      <c r="E107" s="20">
        <v>2</v>
      </c>
      <c r="F107" s="20">
        <v>27.91</v>
      </c>
      <c r="G107" s="21">
        <f>E107*F107</f>
        <v>55.82</v>
      </c>
      <c r="H107" s="22">
        <v>1.213</v>
      </c>
      <c r="I107" s="22">
        <f>H107*G107</f>
        <v>67.70966</v>
      </c>
    </row>
    <row r="108" spans="1:9" ht="54.75">
      <c r="A108" s="10" t="s">
        <v>261</v>
      </c>
      <c r="B108" s="18" t="s">
        <v>262</v>
      </c>
      <c r="C108" s="18" t="s">
        <v>263</v>
      </c>
      <c r="D108" s="19" t="s">
        <v>15</v>
      </c>
      <c r="E108" s="20">
        <v>2</v>
      </c>
      <c r="F108" s="20">
        <v>92.9</v>
      </c>
      <c r="G108" s="21">
        <f>E108*F108</f>
        <v>185.8</v>
      </c>
      <c r="H108" s="22">
        <v>1.213</v>
      </c>
      <c r="I108" s="22">
        <f>H108*G108</f>
        <v>225.37540000000004</v>
      </c>
    </row>
    <row r="109" spans="1:9" ht="54.75">
      <c r="A109" s="10" t="s">
        <v>264</v>
      </c>
      <c r="B109" s="18" t="s">
        <v>265</v>
      </c>
      <c r="C109" s="18" t="s">
        <v>266</v>
      </c>
      <c r="D109" s="19" t="s">
        <v>15</v>
      </c>
      <c r="E109" s="20">
        <v>1</v>
      </c>
      <c r="F109" s="20">
        <v>208.14</v>
      </c>
      <c r="G109" s="21">
        <f>E109*F109</f>
        <v>208.14</v>
      </c>
      <c r="H109" s="22">
        <v>1.213</v>
      </c>
      <c r="I109" s="22">
        <f>H109*G109</f>
        <v>252.47382</v>
      </c>
    </row>
    <row r="110" spans="1:9" ht="23.25">
      <c r="A110" s="10" t="s">
        <v>267</v>
      </c>
      <c r="B110" s="18" t="s">
        <v>268</v>
      </c>
      <c r="C110" s="18" t="s">
        <v>269</v>
      </c>
      <c r="D110" s="19" t="s">
        <v>15</v>
      </c>
      <c r="E110" s="20">
        <v>2</v>
      </c>
      <c r="F110" s="20">
        <v>368.43</v>
      </c>
      <c r="G110" s="21">
        <f>E110*F110</f>
        <v>736.86</v>
      </c>
      <c r="H110" s="22">
        <v>1.213</v>
      </c>
      <c r="I110" s="22">
        <f>H110*G110</f>
        <v>893.81118</v>
      </c>
    </row>
    <row r="111" spans="1:9" ht="23.25">
      <c r="A111" s="10" t="s">
        <v>270</v>
      </c>
      <c r="B111" s="18" t="s">
        <v>271</v>
      </c>
      <c r="C111" s="18" t="s">
        <v>272</v>
      </c>
      <c r="D111" s="19" t="s">
        <v>15</v>
      </c>
      <c r="E111" s="20">
        <v>2</v>
      </c>
      <c r="F111" s="20">
        <v>70</v>
      </c>
      <c r="G111" s="21">
        <f>E111*F111</f>
        <v>140</v>
      </c>
      <c r="H111" s="22">
        <v>1.213</v>
      </c>
      <c r="I111" s="22">
        <f>H111*G111</f>
        <v>169.82000000000002</v>
      </c>
    </row>
    <row r="112" spans="1:9" ht="42.75">
      <c r="A112" s="29" t="s">
        <v>273</v>
      </c>
      <c r="B112" s="18" t="s">
        <v>274</v>
      </c>
      <c r="C112" s="29" t="s">
        <v>275</v>
      </c>
      <c r="D112" s="19" t="s">
        <v>15</v>
      </c>
      <c r="E112" s="20">
        <v>2</v>
      </c>
      <c r="F112" s="20">
        <v>571.58</v>
      </c>
      <c r="G112" s="21">
        <f>E112*F112</f>
        <v>1143.16</v>
      </c>
      <c r="H112" s="22">
        <v>1.213</v>
      </c>
      <c r="I112" s="22">
        <f>H112*G112</f>
        <v>1386.6530800000003</v>
      </c>
    </row>
    <row r="113" spans="1:9" ht="56.25">
      <c r="A113" s="29" t="s">
        <v>276</v>
      </c>
      <c r="B113" s="18" t="s">
        <v>277</v>
      </c>
      <c r="C113" s="29" t="s">
        <v>278</v>
      </c>
      <c r="D113" s="19" t="s">
        <v>15</v>
      </c>
      <c r="E113" s="20">
        <v>2</v>
      </c>
      <c r="F113" s="20">
        <v>245.23</v>
      </c>
      <c r="G113" s="21">
        <f>E113*F113</f>
        <v>490.46</v>
      </c>
      <c r="H113" s="22">
        <v>1.213</v>
      </c>
      <c r="I113" s="22">
        <f>H113*G113</f>
        <v>594.92798</v>
      </c>
    </row>
    <row r="114" spans="1:9" ht="23.25">
      <c r="A114" s="10" t="s">
        <v>279</v>
      </c>
      <c r="B114" s="18" t="s">
        <v>280</v>
      </c>
      <c r="C114" s="18" t="s">
        <v>281</v>
      </c>
      <c r="D114" s="19" t="s">
        <v>15</v>
      </c>
      <c r="E114" s="20">
        <v>2</v>
      </c>
      <c r="F114" s="20">
        <v>227.1</v>
      </c>
      <c r="G114" s="21">
        <f>E114*F114</f>
        <v>454.2</v>
      </c>
      <c r="H114" s="22">
        <v>1.213</v>
      </c>
      <c r="I114" s="22">
        <f>H114*G114</f>
        <v>550.9446</v>
      </c>
    </row>
    <row r="115" spans="1:9" ht="23.25">
      <c r="A115" s="10" t="s">
        <v>282</v>
      </c>
      <c r="B115" s="18" t="s">
        <v>283</v>
      </c>
      <c r="C115" s="18" t="s">
        <v>284</v>
      </c>
      <c r="D115" s="19" t="s">
        <v>15</v>
      </c>
      <c r="E115" s="20">
        <v>4</v>
      </c>
      <c r="F115" s="20">
        <v>232.1</v>
      </c>
      <c r="G115" s="21">
        <f>E115*F115</f>
        <v>928.4</v>
      </c>
      <c r="H115" s="22">
        <v>1.213</v>
      </c>
      <c r="I115" s="22">
        <f>H115*G115</f>
        <v>1126.1492</v>
      </c>
    </row>
    <row r="116" spans="1:9" ht="29.25">
      <c r="A116" s="29" t="s">
        <v>285</v>
      </c>
      <c r="B116" s="18" t="s">
        <v>286</v>
      </c>
      <c r="C116" s="18" t="s">
        <v>287</v>
      </c>
      <c r="D116" s="19" t="s">
        <v>15</v>
      </c>
      <c r="E116" s="20">
        <v>2</v>
      </c>
      <c r="F116" s="20">
        <v>585</v>
      </c>
      <c r="G116" s="21">
        <f>E116*F116</f>
        <v>1170</v>
      </c>
      <c r="H116" s="22">
        <v>1.213</v>
      </c>
      <c r="I116" s="22">
        <f>H116*G116</f>
        <v>1419.21</v>
      </c>
    </row>
    <row r="117" spans="1:9" ht="15.75">
      <c r="A117" s="10" t="s">
        <v>288</v>
      </c>
      <c r="B117" s="18" t="s">
        <v>289</v>
      </c>
      <c r="C117" s="18" t="s">
        <v>290</v>
      </c>
      <c r="D117" s="19" t="s">
        <v>15</v>
      </c>
      <c r="E117" s="20">
        <v>6</v>
      </c>
      <c r="F117" s="20">
        <v>167.1</v>
      </c>
      <c r="G117" s="21">
        <f>E117*F117</f>
        <v>1002.5999999999999</v>
      </c>
      <c r="H117" s="22">
        <v>1.213</v>
      </c>
      <c r="I117" s="22">
        <f>H117*G117</f>
        <v>1216.1538</v>
      </c>
    </row>
    <row r="118" spans="1:9" ht="23.25">
      <c r="A118" s="10" t="s">
        <v>291</v>
      </c>
      <c r="B118" s="18" t="s">
        <v>292</v>
      </c>
      <c r="C118" s="18" t="s">
        <v>293</v>
      </c>
      <c r="D118" s="19" t="s">
        <v>15</v>
      </c>
      <c r="E118" s="20">
        <v>2</v>
      </c>
      <c r="F118" s="20">
        <v>40.64</v>
      </c>
      <c r="G118" s="21">
        <f>E118*F118</f>
        <v>81.28</v>
      </c>
      <c r="H118" s="22">
        <v>1.213</v>
      </c>
      <c r="I118" s="22">
        <f>H118*G118</f>
        <v>98.59264</v>
      </c>
    </row>
    <row r="119" spans="1:9" ht="15.75">
      <c r="A119" s="10" t="s">
        <v>294</v>
      </c>
      <c r="B119" s="18" t="s">
        <v>295</v>
      </c>
      <c r="C119" s="18" t="s">
        <v>296</v>
      </c>
      <c r="D119" s="19" t="s">
        <v>15</v>
      </c>
      <c r="E119" s="20">
        <v>2</v>
      </c>
      <c r="F119" s="20">
        <v>38.16</v>
      </c>
      <c r="G119" s="21">
        <f>E119*F119</f>
        <v>76.32</v>
      </c>
      <c r="H119" s="22">
        <v>1.213</v>
      </c>
      <c r="I119" s="22">
        <f>H119*G119</f>
        <v>92.57616</v>
      </c>
    </row>
    <row r="120" spans="1:9" ht="33.75">
      <c r="A120" s="10" t="s">
        <v>297</v>
      </c>
      <c r="B120" s="18" t="s">
        <v>298</v>
      </c>
      <c r="C120" s="18" t="s">
        <v>299</v>
      </c>
      <c r="D120" s="19" t="s">
        <v>15</v>
      </c>
      <c r="E120" s="20">
        <v>1</v>
      </c>
      <c r="F120" s="20">
        <v>49.66</v>
      </c>
      <c r="G120" s="21">
        <f>E120*F120</f>
        <v>49.66</v>
      </c>
      <c r="H120" s="22">
        <v>1.213</v>
      </c>
      <c r="I120" s="22">
        <f>H120*G120</f>
        <v>60.23758</v>
      </c>
    </row>
    <row r="121" spans="1:9" ht="33.75">
      <c r="A121" s="10" t="s">
        <v>300</v>
      </c>
      <c r="B121" s="18" t="s">
        <v>301</v>
      </c>
      <c r="C121" s="18" t="s">
        <v>302</v>
      </c>
      <c r="D121" s="19" t="s">
        <v>15</v>
      </c>
      <c r="E121" s="20">
        <v>2</v>
      </c>
      <c r="F121" s="20">
        <v>405.14</v>
      </c>
      <c r="G121" s="21">
        <f>E121*F121</f>
        <v>810.28</v>
      </c>
      <c r="H121" s="22">
        <v>1.213</v>
      </c>
      <c r="I121" s="22">
        <f>H121*G121</f>
        <v>982.86964</v>
      </c>
    </row>
    <row r="122" spans="1:10" ht="15.75">
      <c r="A122" s="10"/>
      <c r="B122" s="11" t="s">
        <v>303</v>
      </c>
      <c r="C122" s="12" t="s">
        <v>304</v>
      </c>
      <c r="D122" s="13"/>
      <c r="E122" s="14"/>
      <c r="F122" s="14"/>
      <c r="G122" s="14"/>
      <c r="H122" s="14"/>
      <c r="I122" s="16"/>
      <c r="J122" s="17"/>
    </row>
    <row r="123" spans="1:9" ht="23.25">
      <c r="A123" s="10" t="s">
        <v>305</v>
      </c>
      <c r="B123" s="18" t="s">
        <v>306</v>
      </c>
      <c r="C123" s="18" t="s">
        <v>307</v>
      </c>
      <c r="D123" s="19" t="s">
        <v>23</v>
      </c>
      <c r="E123" s="20">
        <v>158.13</v>
      </c>
      <c r="F123" s="20">
        <v>2.78</v>
      </c>
      <c r="G123" s="21">
        <f>F123*E123</f>
        <v>439.60139999999996</v>
      </c>
      <c r="H123" s="22">
        <v>1.213</v>
      </c>
      <c r="I123" s="22">
        <f>H123*G123</f>
        <v>533.2364982</v>
      </c>
    </row>
    <row r="124" spans="1:9" ht="33.75">
      <c r="A124" s="10" t="s">
        <v>308</v>
      </c>
      <c r="B124" s="18" t="s">
        <v>309</v>
      </c>
      <c r="C124" s="18" t="s">
        <v>310</v>
      </c>
      <c r="D124" s="19" t="s">
        <v>23</v>
      </c>
      <c r="E124" s="20">
        <v>56.64</v>
      </c>
      <c r="F124" s="20">
        <v>11.26</v>
      </c>
      <c r="G124" s="21">
        <f>E124*F124</f>
        <v>637.7664</v>
      </c>
      <c r="H124" s="22">
        <v>1.213</v>
      </c>
      <c r="I124" s="22">
        <f>H124*G124</f>
        <v>773.6106432</v>
      </c>
    </row>
    <row r="125" spans="1:9" ht="23.25">
      <c r="A125" s="10" t="s">
        <v>311</v>
      </c>
      <c r="B125" s="18" t="s">
        <v>312</v>
      </c>
      <c r="C125" s="18" t="s">
        <v>313</v>
      </c>
      <c r="D125" s="19" t="s">
        <v>23</v>
      </c>
      <c r="E125" s="20">
        <v>54.12</v>
      </c>
      <c r="F125" s="20">
        <v>11.26</v>
      </c>
      <c r="G125" s="21">
        <f>E125*F125</f>
        <v>609.3911999999999</v>
      </c>
      <c r="H125" s="22">
        <v>1.213</v>
      </c>
      <c r="I125" s="22">
        <f>H125*G125</f>
        <v>739.1915256</v>
      </c>
    </row>
    <row r="126" spans="1:9" ht="23.25">
      <c r="A126" s="10" t="s">
        <v>314</v>
      </c>
      <c r="B126" s="18" t="s">
        <v>315</v>
      </c>
      <c r="C126" s="18" t="s">
        <v>316</v>
      </c>
      <c r="D126" s="19" t="s">
        <v>45</v>
      </c>
      <c r="E126" s="20">
        <v>18</v>
      </c>
      <c r="F126" s="20">
        <v>11.74</v>
      </c>
      <c r="G126" s="21">
        <f>E126*F126</f>
        <v>211.32</v>
      </c>
      <c r="H126" s="22">
        <v>1.213</v>
      </c>
      <c r="I126" s="22">
        <f>H126*G126</f>
        <v>256.33116</v>
      </c>
    </row>
    <row r="127" spans="1:10" ht="15.75">
      <c r="A127" s="10"/>
      <c r="B127" s="11" t="s">
        <v>317</v>
      </c>
      <c r="C127" s="12" t="s">
        <v>318</v>
      </c>
      <c r="D127" s="13"/>
      <c r="E127" s="14"/>
      <c r="F127" s="14"/>
      <c r="G127" s="14"/>
      <c r="H127" s="14"/>
      <c r="I127" s="16"/>
      <c r="J127" s="17"/>
    </row>
    <row r="128" spans="1:9" ht="56.25">
      <c r="A128" s="29" t="s">
        <v>319</v>
      </c>
      <c r="B128" s="18" t="s">
        <v>320</v>
      </c>
      <c r="C128" s="29" t="s">
        <v>321</v>
      </c>
      <c r="D128" s="19" t="s">
        <v>23</v>
      </c>
      <c r="E128" s="20">
        <v>4.4</v>
      </c>
      <c r="F128" s="20">
        <v>155.69</v>
      </c>
      <c r="G128" s="21">
        <f>F128*E128</f>
        <v>685.0360000000001</v>
      </c>
      <c r="H128" s="22">
        <v>1.213</v>
      </c>
      <c r="I128" s="22">
        <f>H128*G128</f>
        <v>830.9486680000001</v>
      </c>
    </row>
    <row r="129" spans="1:9" ht="83.25">
      <c r="A129" s="30" t="s">
        <v>322</v>
      </c>
      <c r="B129" s="18" t="s">
        <v>323</v>
      </c>
      <c r="C129" s="30" t="s">
        <v>324</v>
      </c>
      <c r="D129" s="19" t="s">
        <v>325</v>
      </c>
      <c r="E129" s="20">
        <v>1</v>
      </c>
      <c r="F129" s="20">
        <v>7050.45</v>
      </c>
      <c r="G129" s="21">
        <f>F129*E129</f>
        <v>7050.45</v>
      </c>
      <c r="H129" s="22">
        <v>1.213</v>
      </c>
      <c r="I129" s="22">
        <f>H129*G129</f>
        <v>8552.19585</v>
      </c>
    </row>
    <row r="130" spans="1:10" ht="15.75">
      <c r="A130" s="10"/>
      <c r="B130" s="11" t="s">
        <v>326</v>
      </c>
      <c r="C130" s="12" t="s">
        <v>327</v>
      </c>
      <c r="D130" s="13"/>
      <c r="E130" s="14"/>
      <c r="F130" s="14"/>
      <c r="G130" s="14"/>
      <c r="H130" s="14"/>
      <c r="I130" s="16"/>
      <c r="J130" s="17"/>
    </row>
    <row r="131" spans="1:11" ht="15.75">
      <c r="A131" s="10">
        <v>9537</v>
      </c>
      <c r="B131" s="18" t="s">
        <v>328</v>
      </c>
      <c r="C131" s="18" t="s">
        <v>329</v>
      </c>
      <c r="D131" s="19" t="s">
        <v>23</v>
      </c>
      <c r="E131" s="20">
        <v>135.9</v>
      </c>
      <c r="F131" s="20">
        <v>1.09</v>
      </c>
      <c r="G131" s="21">
        <f>E131*F131</f>
        <v>148.13100000000003</v>
      </c>
      <c r="H131" s="22">
        <v>1.213</v>
      </c>
      <c r="I131" s="22">
        <f>H131*G131</f>
        <v>179.68290300000004</v>
      </c>
      <c r="K131" s="17"/>
    </row>
    <row r="132" spans="1:9" ht="15" customHeight="1">
      <c r="A132" s="10"/>
      <c r="B132" s="31" t="s">
        <v>330</v>
      </c>
      <c r="C132" s="31"/>
      <c r="D132" s="31"/>
      <c r="E132" s="31"/>
      <c r="F132" s="31"/>
      <c r="G132" s="32">
        <f>SUM(G12:G131)</f>
        <v>68002.7681</v>
      </c>
      <c r="H132" s="22" t="s">
        <v>331</v>
      </c>
      <c r="I132" s="22">
        <f>SUM(I12:I131)</f>
        <v>82486.55106530001</v>
      </c>
    </row>
    <row r="133" spans="1:9" ht="15" customHeight="1">
      <c r="A133" s="10"/>
      <c r="B133" s="33" t="s">
        <v>332</v>
      </c>
      <c r="C133" s="33"/>
      <c r="D133" s="33"/>
      <c r="E133" s="33"/>
      <c r="F133" s="33"/>
      <c r="G133" s="33"/>
      <c r="H133" s="22"/>
      <c r="I133" s="22"/>
    </row>
    <row r="134" spans="1:11" ht="15" customHeight="1">
      <c r="A134" s="2"/>
      <c r="B134" s="34" t="s">
        <v>3</v>
      </c>
      <c r="C134" s="34"/>
      <c r="D134" s="34"/>
      <c r="E134" s="34"/>
      <c r="F134" s="34"/>
      <c r="G134" s="34"/>
      <c r="H134" s="34"/>
      <c r="I134" s="34"/>
      <c r="K134" s="17"/>
    </row>
    <row r="135" spans="1:9" ht="15" customHeight="1">
      <c r="A135" s="2"/>
      <c r="B135" s="35" t="s">
        <v>333</v>
      </c>
      <c r="C135" s="35"/>
      <c r="D135" s="35"/>
      <c r="E135" s="35"/>
      <c r="F135" s="35"/>
      <c r="G135" s="35"/>
      <c r="H135" s="35"/>
      <c r="I135" s="35"/>
    </row>
    <row r="136" spans="1:9" ht="15" customHeight="1">
      <c r="A136" s="2"/>
      <c r="B136" s="19" t="s">
        <v>334</v>
      </c>
      <c r="C136" s="19"/>
      <c r="D136" s="19"/>
      <c r="E136" s="19"/>
      <c r="F136" s="19"/>
      <c r="G136" s="19"/>
      <c r="H136" s="19"/>
      <c r="I136" s="19"/>
    </row>
    <row r="137" spans="1:9" ht="23.25" customHeight="1">
      <c r="A137" s="2"/>
      <c r="B137" s="19" t="s">
        <v>335</v>
      </c>
      <c r="C137" s="19"/>
      <c r="D137" s="19"/>
      <c r="E137" s="19"/>
      <c r="F137" s="19"/>
      <c r="G137" s="19"/>
      <c r="H137" s="19"/>
      <c r="I137" s="19"/>
    </row>
    <row r="138" spans="1:9" ht="15" customHeight="1">
      <c r="A138" s="2"/>
      <c r="B138" s="19" t="s">
        <v>336</v>
      </c>
      <c r="C138" s="19"/>
      <c r="D138" s="19"/>
      <c r="E138" s="19"/>
      <c r="F138" s="19"/>
      <c r="G138" s="19"/>
      <c r="H138" s="19"/>
      <c r="I138" s="19"/>
    </row>
    <row r="139" spans="1:9" ht="15.75">
      <c r="A139" s="2"/>
      <c r="B139" s="19"/>
      <c r="C139" s="19"/>
      <c r="D139" s="19"/>
      <c r="E139" s="19"/>
      <c r="F139" s="19"/>
      <c r="G139" s="19"/>
      <c r="H139" s="19"/>
      <c r="I139" s="19"/>
    </row>
    <row r="140" spans="1:9" ht="15.75">
      <c r="A140" s="2"/>
      <c r="B140" s="19"/>
      <c r="C140" s="19"/>
      <c r="D140" s="19"/>
      <c r="E140" s="19"/>
      <c r="F140" s="19"/>
      <c r="G140" s="19"/>
      <c r="H140" s="19"/>
      <c r="I140" s="19"/>
    </row>
    <row r="141" spans="1:9" ht="15" customHeight="1">
      <c r="A141" s="2"/>
      <c r="B141" s="33" t="s">
        <v>337</v>
      </c>
      <c r="C141" s="33"/>
      <c r="D141" s="33"/>
      <c r="E141" s="33"/>
      <c r="F141" s="33" t="s">
        <v>338</v>
      </c>
      <c r="G141" s="33"/>
      <c r="H141" s="33"/>
      <c r="I141" s="33"/>
    </row>
    <row r="142" spans="1:9" ht="15" customHeight="1">
      <c r="A142" s="2"/>
      <c r="B142" s="33" t="s">
        <v>339</v>
      </c>
      <c r="C142" s="33"/>
      <c r="D142" s="33"/>
      <c r="E142" s="33"/>
      <c r="F142" s="33" t="s">
        <v>340</v>
      </c>
      <c r="G142" s="33"/>
      <c r="H142" s="33"/>
      <c r="I142" s="33"/>
    </row>
    <row r="143" spans="1:9" ht="15.75">
      <c r="A143" s="2"/>
      <c r="B143" s="2"/>
      <c r="C143" s="2"/>
      <c r="D143" s="2"/>
      <c r="E143" s="36"/>
      <c r="F143" s="36"/>
      <c r="G143" s="36"/>
      <c r="H143" s="2"/>
      <c r="I143" s="2"/>
    </row>
    <row r="144" ht="15.75">
      <c r="G144" s="17" t="e">
        <f>G132+#REF!</f>
        <v>#REF!</v>
      </c>
    </row>
  </sheetData>
  <sheetProtection selectLockedCells="1" selectUnlockedCells="1"/>
  <mergeCells count="18">
    <mergeCell ref="B1:I5"/>
    <mergeCell ref="B6:H6"/>
    <mergeCell ref="I6:I7"/>
    <mergeCell ref="B7:H7"/>
    <mergeCell ref="B8:H8"/>
    <mergeCell ref="B9:I9"/>
    <mergeCell ref="B132:F132"/>
    <mergeCell ref="B133:G133"/>
    <mergeCell ref="B134:I134"/>
    <mergeCell ref="B135:I135"/>
    <mergeCell ref="B136:I136"/>
    <mergeCell ref="B137:I137"/>
    <mergeCell ref="B138:I138"/>
    <mergeCell ref="B139:I140"/>
    <mergeCell ref="B141:E141"/>
    <mergeCell ref="F141:I141"/>
    <mergeCell ref="B142:E142"/>
    <mergeCell ref="F142:I142"/>
  </mergeCells>
  <printOptions horizontalCentered="1" verticalCentered="1"/>
  <pageMargins left="0.5118055555555555" right="0.5118055555555555" top="0.7875" bottom="0.7875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="70" zoomScaleNormal="70" workbookViewId="0" topLeftCell="A7">
      <selection activeCell="M34" sqref="M34"/>
    </sheetView>
  </sheetViews>
  <sheetFormatPr defaultColWidth="9.140625" defaultRowHeight="15"/>
  <cols>
    <col min="2" max="2" width="36.8515625" style="1" customWidth="1"/>
    <col min="3" max="3" width="21.57421875" style="1" customWidth="1"/>
    <col min="6" max="6" width="12.00390625" style="1" customWidth="1"/>
    <col min="8" max="8" width="12.00390625" style="1" customWidth="1"/>
    <col min="10" max="10" width="12.7109375" style="1" customWidth="1"/>
    <col min="12" max="12" width="11.8515625" style="1" customWidth="1"/>
    <col min="14" max="16" width="12.8515625" style="1" customWidth="1"/>
    <col min="17" max="17" width="9.57421875" style="1" customWidth="1"/>
    <col min="18" max="18" width="12.8515625" style="1" customWidth="1"/>
  </cols>
  <sheetData>
    <row r="1" spans="1:18" ht="15.7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ht="15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15.7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spans="1:18" ht="15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</row>
    <row r="5" spans="1:18" ht="15.7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spans="1:18" ht="15.7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</row>
    <row r="7" spans="1:18" ht="15.7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spans="1:18" ht="15.7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</row>
    <row r="9" spans="1:18" ht="15.7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1:18" ht="15.7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</row>
    <row r="11" spans="1:18" ht="15.75">
      <c r="A11" s="40" t="s">
        <v>341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</row>
    <row r="12" spans="1:18" ht="15.75">
      <c r="A12" s="43" t="s">
        <v>342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 t="s">
        <v>343</v>
      </c>
      <c r="R12" s="45"/>
    </row>
    <row r="13" spans="1:18" ht="15" customHeight="1">
      <c r="A13" s="46"/>
      <c r="B13" s="46"/>
      <c r="C13" s="46"/>
      <c r="D13" s="46"/>
      <c r="E13" s="46" t="s">
        <v>344</v>
      </c>
      <c r="F13" s="46"/>
      <c r="G13" s="46" t="s">
        <v>345</v>
      </c>
      <c r="H13" s="46"/>
      <c r="I13" s="46" t="s">
        <v>346</v>
      </c>
      <c r="J13" s="46"/>
      <c r="K13" s="46" t="s">
        <v>347</v>
      </c>
      <c r="L13" s="46"/>
      <c r="M13" s="46" t="s">
        <v>348</v>
      </c>
      <c r="N13" s="46"/>
      <c r="O13" s="46" t="s">
        <v>349</v>
      </c>
      <c r="P13" s="46"/>
      <c r="Q13" s="46" t="s">
        <v>350</v>
      </c>
      <c r="R13" s="46"/>
    </row>
    <row r="14" spans="1:18" ht="15.75">
      <c r="A14" s="47" t="s">
        <v>351</v>
      </c>
      <c r="B14" s="48" t="s">
        <v>352</v>
      </c>
      <c r="C14" s="48" t="s">
        <v>353</v>
      </c>
      <c r="D14" s="47" t="s">
        <v>354</v>
      </c>
      <c r="E14" s="47" t="s">
        <v>355</v>
      </c>
      <c r="F14" s="47" t="s">
        <v>356</v>
      </c>
      <c r="G14" s="47" t="s">
        <v>355</v>
      </c>
      <c r="H14" s="47" t="s">
        <v>356</v>
      </c>
      <c r="I14" s="47" t="s">
        <v>355</v>
      </c>
      <c r="J14" s="47" t="s">
        <v>356</v>
      </c>
      <c r="K14" s="47" t="s">
        <v>355</v>
      </c>
      <c r="L14" s="47" t="s">
        <v>356</v>
      </c>
      <c r="M14" s="47" t="s">
        <v>355</v>
      </c>
      <c r="N14" s="47" t="s">
        <v>356</v>
      </c>
      <c r="O14" s="47" t="s">
        <v>355</v>
      </c>
      <c r="P14" s="47" t="s">
        <v>357</v>
      </c>
      <c r="Q14" s="47" t="s">
        <v>355</v>
      </c>
      <c r="R14" s="47" t="s">
        <v>356</v>
      </c>
    </row>
    <row r="15" spans="1:18" ht="15.75">
      <c r="A15" s="49" t="s">
        <v>11</v>
      </c>
      <c r="B15" s="12" t="s">
        <v>12</v>
      </c>
      <c r="C15" s="50">
        <v>15598.58563</v>
      </c>
      <c r="D15" s="51">
        <f>C15*100/C55</f>
        <v>18.91045925492929</v>
      </c>
      <c r="E15" s="49">
        <v>100</v>
      </c>
      <c r="F15" s="52">
        <f>C15*E15%</f>
        <v>15598.58563</v>
      </c>
      <c r="G15" s="53">
        <v>0</v>
      </c>
      <c r="H15" s="54">
        <f>C15*G15%</f>
        <v>0</v>
      </c>
      <c r="I15" s="53"/>
      <c r="J15" s="54">
        <f>C15*I15%</f>
        <v>0</v>
      </c>
      <c r="K15" s="53"/>
      <c r="L15" s="54">
        <f>C15*K15%</f>
        <v>0</v>
      </c>
      <c r="M15" s="53"/>
      <c r="N15" s="54">
        <f>C15*M15%</f>
        <v>0</v>
      </c>
      <c r="O15" s="54"/>
      <c r="P15" s="54">
        <f>C15*O15%</f>
        <v>0</v>
      </c>
      <c r="Q15" s="55">
        <f>O15+M15+K15+I15+G15+E15</f>
        <v>100</v>
      </c>
      <c r="R15" s="54">
        <f>P15+N15+L15+J15+H15+F15</f>
        <v>15598.58563</v>
      </c>
    </row>
    <row r="16" spans="1:18" ht="15.75">
      <c r="A16" s="56"/>
      <c r="B16" s="57"/>
      <c r="C16" s="58"/>
      <c r="D16" s="56"/>
      <c r="E16" s="56"/>
      <c r="F16" s="59"/>
      <c r="G16" s="57"/>
      <c r="H16" s="60"/>
      <c r="I16" s="57"/>
      <c r="J16" s="60"/>
      <c r="K16" s="57"/>
      <c r="L16" s="60"/>
      <c r="M16" s="57"/>
      <c r="N16" s="60"/>
      <c r="O16" s="60"/>
      <c r="P16" s="60"/>
      <c r="Q16" s="61"/>
      <c r="R16" s="62"/>
    </row>
    <row r="17" spans="1:18" ht="15.75">
      <c r="A17" s="49" t="s">
        <v>38</v>
      </c>
      <c r="B17" s="12" t="s">
        <v>39</v>
      </c>
      <c r="C17" s="50">
        <v>1512.0223311</v>
      </c>
      <c r="D17" s="51">
        <f>C17*100/C55</f>
        <v>1.8330531602697469</v>
      </c>
      <c r="E17" s="49">
        <v>100</v>
      </c>
      <c r="F17" s="52">
        <f>C17*E17%</f>
        <v>1512.0223311</v>
      </c>
      <c r="G17" s="53"/>
      <c r="H17" s="54">
        <f>C17*G17%</f>
        <v>0</v>
      </c>
      <c r="I17" s="53"/>
      <c r="J17" s="54">
        <f>C17*I17%</f>
        <v>0</v>
      </c>
      <c r="K17" s="53"/>
      <c r="L17" s="54">
        <f>C17*K17%</f>
        <v>0</v>
      </c>
      <c r="M17" s="53"/>
      <c r="N17" s="54">
        <f>C17*M17%</f>
        <v>0</v>
      </c>
      <c r="O17" s="54"/>
      <c r="P17" s="54">
        <f>C17*O17%</f>
        <v>0</v>
      </c>
      <c r="Q17" s="55">
        <f>O17+M17+K17+I17+G17+E17</f>
        <v>100</v>
      </c>
      <c r="R17" s="54">
        <f>P17+N17+L17+J17+H17+F17</f>
        <v>1512.0223311</v>
      </c>
    </row>
    <row r="18" spans="1:18" ht="15.75">
      <c r="A18" s="56"/>
      <c r="B18" s="57"/>
      <c r="C18" s="58"/>
      <c r="D18" s="63"/>
      <c r="E18" s="56"/>
      <c r="F18" s="59"/>
      <c r="G18" s="57"/>
      <c r="H18" s="60"/>
      <c r="I18" s="57"/>
      <c r="J18" s="60"/>
      <c r="K18" s="57"/>
      <c r="L18" s="60"/>
      <c r="M18" s="57"/>
      <c r="N18" s="60"/>
      <c r="O18" s="60"/>
      <c r="P18" s="60"/>
      <c r="Q18" s="61"/>
      <c r="R18" s="62"/>
    </row>
    <row r="19" spans="1:18" ht="15.75">
      <c r="A19" s="49" t="s">
        <v>56</v>
      </c>
      <c r="B19" s="12" t="s">
        <v>57</v>
      </c>
      <c r="C19" s="50">
        <v>5223.0829008</v>
      </c>
      <c r="D19" s="51">
        <f>C19*100/C55</f>
        <v>6.3320418096583735</v>
      </c>
      <c r="E19" s="49"/>
      <c r="F19" s="52">
        <f>C19*E19%</f>
        <v>0</v>
      </c>
      <c r="G19" s="53">
        <v>100</v>
      </c>
      <c r="H19" s="54">
        <f>C19*G19%</f>
        <v>5223.0829008</v>
      </c>
      <c r="I19" s="53"/>
      <c r="J19" s="54">
        <f>C19*I19%</f>
        <v>0</v>
      </c>
      <c r="K19" s="53"/>
      <c r="L19" s="54">
        <f>C19*K19%</f>
        <v>0</v>
      </c>
      <c r="M19" s="53"/>
      <c r="N19" s="54">
        <f>C19*M19%</f>
        <v>0</v>
      </c>
      <c r="O19" s="54"/>
      <c r="P19" s="54">
        <f>C19*O19%</f>
        <v>0</v>
      </c>
      <c r="Q19" s="55">
        <f>O19+M19+K19+I19+G19+E19</f>
        <v>100</v>
      </c>
      <c r="R19" s="54">
        <f>P19+N19+L19+J19+H19+F19</f>
        <v>5223.0829008</v>
      </c>
    </row>
    <row r="20" spans="1:18" ht="15.75">
      <c r="A20" s="56"/>
      <c r="B20" s="57"/>
      <c r="C20" s="58"/>
      <c r="D20" s="56"/>
      <c r="E20" s="56"/>
      <c r="F20" s="59"/>
      <c r="G20" s="57"/>
      <c r="H20" s="60"/>
      <c r="I20" s="57"/>
      <c r="J20" s="60"/>
      <c r="K20" s="57"/>
      <c r="L20" s="60"/>
      <c r="M20" s="57"/>
      <c r="N20" s="60"/>
      <c r="O20" s="60"/>
      <c r="P20" s="60"/>
      <c r="Q20" s="61"/>
      <c r="R20" s="62"/>
    </row>
    <row r="21" spans="1:18" ht="15.75">
      <c r="A21" s="49" t="s">
        <v>69</v>
      </c>
      <c r="B21" s="12" t="s">
        <v>70</v>
      </c>
      <c r="C21" s="50">
        <v>4323.6950746</v>
      </c>
      <c r="D21" s="51">
        <f>C21*100/C55</f>
        <v>5.241697002432763</v>
      </c>
      <c r="E21" s="49"/>
      <c r="F21" s="52">
        <f>C21*E21%</f>
        <v>0</v>
      </c>
      <c r="G21" s="53"/>
      <c r="H21" s="54">
        <f>C21*G21%</f>
        <v>0</v>
      </c>
      <c r="I21" s="53">
        <v>100</v>
      </c>
      <c r="J21" s="54">
        <f>C21*I21%</f>
        <v>4323.6950746</v>
      </c>
      <c r="K21" s="53"/>
      <c r="L21" s="54">
        <f>C21*K21%</f>
        <v>0</v>
      </c>
      <c r="M21" s="53"/>
      <c r="N21" s="54">
        <f>C21*M21%</f>
        <v>0</v>
      </c>
      <c r="O21" s="54"/>
      <c r="P21" s="54">
        <f>C21*O21%</f>
        <v>0</v>
      </c>
      <c r="Q21" s="55">
        <f>O21+M21+K21+I21+G21+E21</f>
        <v>100</v>
      </c>
      <c r="R21" s="54">
        <f>P21+N21+L21+J21+H21+F21</f>
        <v>4323.6950746</v>
      </c>
    </row>
    <row r="22" spans="1:18" ht="15.75">
      <c r="A22" s="56"/>
      <c r="B22" s="57"/>
      <c r="C22" s="58"/>
      <c r="D22" s="56"/>
      <c r="E22" s="56"/>
      <c r="F22" s="59"/>
      <c r="G22" s="57"/>
      <c r="H22" s="60"/>
      <c r="I22" s="57"/>
      <c r="J22" s="60"/>
      <c r="K22" s="57"/>
      <c r="L22" s="60"/>
      <c r="M22" s="57"/>
      <c r="N22" s="60"/>
      <c r="O22" s="60"/>
      <c r="P22" s="60"/>
      <c r="Q22" s="61"/>
      <c r="R22" s="62"/>
    </row>
    <row r="23" spans="1:18" ht="15.75">
      <c r="A23" s="49" t="s">
        <v>77</v>
      </c>
      <c r="B23" s="12" t="s">
        <v>358</v>
      </c>
      <c r="C23" s="50">
        <v>2528.1850608</v>
      </c>
      <c r="D23" s="51">
        <f>C23*100/C55</f>
        <v>3.0649663831847898</v>
      </c>
      <c r="E23" s="49"/>
      <c r="F23" s="52">
        <f>C23*E23%</f>
        <v>0</v>
      </c>
      <c r="G23" s="53">
        <v>50</v>
      </c>
      <c r="H23" s="54">
        <f>C23*G23%</f>
        <v>1264.0925304</v>
      </c>
      <c r="I23" s="53">
        <v>25</v>
      </c>
      <c r="J23" s="54">
        <f>C23*I23%</f>
        <v>632.0462652</v>
      </c>
      <c r="K23" s="53"/>
      <c r="L23" s="54">
        <f>C23*K23%</f>
        <v>0</v>
      </c>
      <c r="M23" s="53">
        <v>25</v>
      </c>
      <c r="N23" s="54">
        <f>C23*M23%</f>
        <v>632.0462652</v>
      </c>
      <c r="O23" s="54"/>
      <c r="P23" s="54">
        <f>C23*O23%</f>
        <v>0</v>
      </c>
      <c r="Q23" s="55">
        <f>O23+M23+K23+I23+G23+E23</f>
        <v>100</v>
      </c>
      <c r="R23" s="54">
        <f>P23+N23+L23+J23+H23+F23</f>
        <v>2528.1850608</v>
      </c>
    </row>
    <row r="24" spans="1:18" ht="15.75">
      <c r="A24" s="56"/>
      <c r="B24" s="57"/>
      <c r="C24" s="58"/>
      <c r="D24" s="56"/>
      <c r="E24" s="56"/>
      <c r="F24" s="59"/>
      <c r="G24" s="57"/>
      <c r="H24" s="60"/>
      <c r="I24" s="57"/>
      <c r="J24" s="60"/>
      <c r="K24" s="57"/>
      <c r="L24" s="60"/>
      <c r="M24" s="57"/>
      <c r="N24" s="60"/>
      <c r="O24" s="60"/>
      <c r="P24" s="60"/>
      <c r="Q24" s="61"/>
      <c r="R24" s="62"/>
    </row>
    <row r="25" spans="1:18" ht="15.75">
      <c r="A25" s="49" t="s">
        <v>82</v>
      </c>
      <c r="B25" s="12" t="s">
        <v>83</v>
      </c>
      <c r="C25" s="50">
        <v>8508.6655255</v>
      </c>
      <c r="D25" s="51">
        <f>C25*100/C55</f>
        <v>10.315215529819115</v>
      </c>
      <c r="E25" s="49"/>
      <c r="F25" s="52">
        <f>C25*E25%</f>
        <v>0</v>
      </c>
      <c r="G25" s="53"/>
      <c r="H25" s="54">
        <f>C25*G25%</f>
        <v>0</v>
      </c>
      <c r="I25" s="53"/>
      <c r="J25" s="54">
        <f>C25*I25%</f>
        <v>0</v>
      </c>
      <c r="K25" s="53">
        <v>100</v>
      </c>
      <c r="L25" s="54">
        <f>C25*K25%</f>
        <v>8508.6655255</v>
      </c>
      <c r="M25" s="53"/>
      <c r="N25" s="54">
        <f>C25*M25%</f>
        <v>0</v>
      </c>
      <c r="O25" s="53"/>
      <c r="P25" s="54">
        <f>C25*O25%</f>
        <v>0</v>
      </c>
      <c r="Q25" s="55">
        <f>O25+M25+K25+I25+G25+E25</f>
        <v>100</v>
      </c>
      <c r="R25" s="54">
        <f>P25+N25+L25+J25+H25+F25</f>
        <v>8508.6655255</v>
      </c>
    </row>
    <row r="26" spans="1:19" ht="15.75">
      <c r="A26" s="56"/>
      <c r="B26" s="57"/>
      <c r="C26" s="58"/>
      <c r="D26" s="56"/>
      <c r="E26" s="56"/>
      <c r="F26" s="59"/>
      <c r="G26" s="57"/>
      <c r="H26" s="60"/>
      <c r="I26" s="57"/>
      <c r="J26" s="60"/>
      <c r="K26" s="57"/>
      <c r="L26" s="60"/>
      <c r="M26" s="57"/>
      <c r="N26" s="60"/>
      <c r="O26" s="60"/>
      <c r="P26" s="60"/>
      <c r="Q26" s="61"/>
      <c r="R26" s="62"/>
      <c r="S26" s="64"/>
    </row>
    <row r="27" spans="1:18" ht="15.75">
      <c r="A27" s="49" t="s">
        <v>94</v>
      </c>
      <c r="B27" s="12" t="s">
        <v>95</v>
      </c>
      <c r="C27" s="50">
        <v>763.6434222</v>
      </c>
      <c r="D27" s="51">
        <f>C27*100/C55</f>
        <v>0.925779308672351</v>
      </c>
      <c r="E27" s="49"/>
      <c r="F27" s="52">
        <f>C27*E27%</f>
        <v>0</v>
      </c>
      <c r="G27" s="53">
        <v>100</v>
      </c>
      <c r="H27" s="54">
        <f>C27*G27%</f>
        <v>763.6434222</v>
      </c>
      <c r="I27" s="53"/>
      <c r="J27" s="54">
        <f>C27*I27%</f>
        <v>0</v>
      </c>
      <c r="K27" s="53"/>
      <c r="L27" s="54">
        <f>C27*K27%</f>
        <v>0</v>
      </c>
      <c r="M27" s="53"/>
      <c r="N27" s="54">
        <f>C27*M27%</f>
        <v>0</v>
      </c>
      <c r="O27" s="54"/>
      <c r="P27" s="54">
        <f>C27*O27%</f>
        <v>0</v>
      </c>
      <c r="Q27" s="55">
        <f>O27+M27+K27+I27+G27+E27</f>
        <v>100</v>
      </c>
      <c r="R27" s="54">
        <f>P27+N27+L27+J27+H27+F27</f>
        <v>763.6434222</v>
      </c>
    </row>
    <row r="28" spans="1:18" ht="15.75">
      <c r="A28" s="56"/>
      <c r="B28" s="57"/>
      <c r="C28" s="58"/>
      <c r="D28" s="56"/>
      <c r="E28" s="56"/>
      <c r="F28" s="59"/>
      <c r="G28" s="57"/>
      <c r="H28" s="60"/>
      <c r="I28" s="57"/>
      <c r="J28" s="60"/>
      <c r="K28" s="57"/>
      <c r="L28" s="60"/>
      <c r="M28" s="57"/>
      <c r="N28" s="60"/>
      <c r="O28" s="60"/>
      <c r="P28" s="60"/>
      <c r="Q28" s="61"/>
      <c r="R28" s="62"/>
    </row>
    <row r="29" spans="1:18" ht="15.75">
      <c r="A29" s="49" t="s">
        <v>42</v>
      </c>
      <c r="B29" s="12" t="s">
        <v>359</v>
      </c>
      <c r="C29" s="50">
        <v>6448.714355</v>
      </c>
      <c r="D29" s="51">
        <f>C29*100/C55</f>
        <v>7.8178979139216445</v>
      </c>
      <c r="E29" s="49"/>
      <c r="F29" s="52">
        <f>C29*E29%</f>
        <v>0</v>
      </c>
      <c r="G29" s="53"/>
      <c r="H29" s="54">
        <f>C29*G29%</f>
        <v>0</v>
      </c>
      <c r="I29" s="53"/>
      <c r="J29" s="54">
        <f>C29*I29%</f>
        <v>0</v>
      </c>
      <c r="K29" s="53">
        <v>50</v>
      </c>
      <c r="L29" s="54">
        <f>C29*K29%</f>
        <v>3224.3571775</v>
      </c>
      <c r="M29" s="53">
        <v>50</v>
      </c>
      <c r="N29" s="54">
        <f>C29*M29%</f>
        <v>3224.3571775</v>
      </c>
      <c r="O29" s="53"/>
      <c r="P29" s="54">
        <f>C29*O29%</f>
        <v>0</v>
      </c>
      <c r="Q29" s="55">
        <f>O29+M29+K29+I29+G29+E29</f>
        <v>100</v>
      </c>
      <c r="R29" s="54">
        <f>P29+N29+L29+J29+H29+F29</f>
        <v>6448.714355</v>
      </c>
    </row>
    <row r="30" spans="1:18" ht="15.75">
      <c r="A30" s="56"/>
      <c r="B30" s="57"/>
      <c r="C30" s="58"/>
      <c r="D30" s="56"/>
      <c r="E30" s="56"/>
      <c r="F30" s="59"/>
      <c r="G30" s="57"/>
      <c r="H30" s="60"/>
      <c r="I30" s="57"/>
      <c r="J30" s="60"/>
      <c r="K30" s="57"/>
      <c r="L30" s="60"/>
      <c r="M30" s="57"/>
      <c r="N30" s="60"/>
      <c r="O30" s="60"/>
      <c r="P30" s="60"/>
      <c r="Q30" s="61"/>
      <c r="R30" s="62"/>
    </row>
    <row r="31" spans="1:18" ht="15.75">
      <c r="A31" s="49" t="s">
        <v>112</v>
      </c>
      <c r="B31" s="12" t="s">
        <v>360</v>
      </c>
      <c r="C31" s="50">
        <v>758.3454021</v>
      </c>
      <c r="D31" s="51">
        <f>C31*100/C55</f>
        <v>0.9193564190841976</v>
      </c>
      <c r="E31" s="49"/>
      <c r="F31" s="52">
        <f>C31*E31%</f>
        <v>0</v>
      </c>
      <c r="G31" s="53"/>
      <c r="H31" s="54">
        <f>C31*G31%</f>
        <v>0</v>
      </c>
      <c r="I31" s="53"/>
      <c r="J31" s="54">
        <f>C31*I31%</f>
        <v>0</v>
      </c>
      <c r="K31" s="53"/>
      <c r="L31" s="54">
        <f>C31*K31%</f>
        <v>0</v>
      </c>
      <c r="M31" s="53">
        <v>100</v>
      </c>
      <c r="N31" s="54">
        <f>C31*M31%</f>
        <v>758.3454021</v>
      </c>
      <c r="O31" s="53"/>
      <c r="P31" s="54">
        <f>C31*O31%</f>
        <v>0</v>
      </c>
      <c r="Q31" s="55">
        <f>O31+M31+K31+I31+G31+E31</f>
        <v>100</v>
      </c>
      <c r="R31" s="54">
        <f>P31+N31+L31+J31+H31+F31</f>
        <v>758.3454021</v>
      </c>
    </row>
    <row r="32" spans="1:18" ht="15.75">
      <c r="A32" s="56"/>
      <c r="B32" s="57"/>
      <c r="C32" s="58"/>
      <c r="D32" s="56"/>
      <c r="E32" s="56"/>
      <c r="F32" s="59"/>
      <c r="G32" s="57"/>
      <c r="H32" s="60"/>
      <c r="I32" s="57"/>
      <c r="J32" s="60"/>
      <c r="K32" s="57"/>
      <c r="L32" s="60"/>
      <c r="M32" s="57"/>
      <c r="N32" s="60"/>
      <c r="O32" s="60"/>
      <c r="P32" s="60"/>
      <c r="Q32" s="61"/>
      <c r="R32" s="62"/>
    </row>
    <row r="33" spans="1:18" ht="15.75">
      <c r="A33" s="49" t="s">
        <v>120</v>
      </c>
      <c r="B33" s="12" t="s">
        <v>121</v>
      </c>
      <c r="C33" s="50">
        <v>3650.2963051</v>
      </c>
      <c r="D33" s="51">
        <f>C33*100/C55</f>
        <v>4.425322986543908</v>
      </c>
      <c r="E33" s="49"/>
      <c r="F33" s="52">
        <f>C33*E33%</f>
        <v>0</v>
      </c>
      <c r="G33" s="53"/>
      <c r="H33" s="54">
        <f>C33*G33%</f>
        <v>0</v>
      </c>
      <c r="I33" s="53"/>
      <c r="J33" s="54">
        <f>C33*I33%</f>
        <v>0</v>
      </c>
      <c r="K33" s="53"/>
      <c r="L33" s="54">
        <f>C33*K33%</f>
        <v>0</v>
      </c>
      <c r="M33" s="53"/>
      <c r="N33" s="54">
        <f>C33*M33%</f>
        <v>0</v>
      </c>
      <c r="O33" s="55">
        <v>100</v>
      </c>
      <c r="P33" s="54">
        <f>C33*O33%</f>
        <v>3650.2963051</v>
      </c>
      <c r="Q33" s="55">
        <f>O33+M33+K33+I33+G33+E33</f>
        <v>100</v>
      </c>
      <c r="R33" s="54">
        <f>P33+N33+L33+J33+H33+F33</f>
        <v>3650.2963051</v>
      </c>
    </row>
    <row r="34" spans="1:19" ht="15.75">
      <c r="A34" s="56"/>
      <c r="B34" s="57"/>
      <c r="C34" s="58"/>
      <c r="D34" s="56"/>
      <c r="E34" s="56"/>
      <c r="F34" s="59"/>
      <c r="G34" s="57"/>
      <c r="H34" s="60"/>
      <c r="I34" s="57"/>
      <c r="J34" s="60"/>
      <c r="K34" s="57"/>
      <c r="L34" s="60"/>
      <c r="M34" s="57"/>
      <c r="N34" s="60"/>
      <c r="O34" s="60"/>
      <c r="P34" s="60"/>
      <c r="Q34" s="61"/>
      <c r="R34" s="62"/>
      <c r="S34" s="64"/>
    </row>
    <row r="35" spans="1:18" ht="15.75">
      <c r="A35" s="49" t="s">
        <v>142</v>
      </c>
      <c r="B35" s="12" t="s">
        <v>361</v>
      </c>
      <c r="C35" s="50">
        <v>1766.9524761</v>
      </c>
      <c r="D35" s="51">
        <f>C35*100/C55</f>
        <v>2.1421097782367</v>
      </c>
      <c r="E35" s="49"/>
      <c r="F35" s="52">
        <f>C35*E35%</f>
        <v>0</v>
      </c>
      <c r="G35" s="53"/>
      <c r="H35" s="54">
        <f>C35*G35%</f>
        <v>0</v>
      </c>
      <c r="I35" s="53"/>
      <c r="J35" s="54">
        <f>C35*I35%</f>
        <v>0</v>
      </c>
      <c r="K35" s="53"/>
      <c r="L35" s="54">
        <f>C35*K35%</f>
        <v>0</v>
      </c>
      <c r="M35" s="53"/>
      <c r="N35" s="54">
        <f>C35*M35%</f>
        <v>0</v>
      </c>
      <c r="O35" s="53">
        <v>100</v>
      </c>
      <c r="P35" s="54">
        <f>C35*O35%</f>
        <v>1766.9524761</v>
      </c>
      <c r="Q35" s="55">
        <f>O35+M35+K35+I35+G35+E35</f>
        <v>100</v>
      </c>
      <c r="R35" s="54">
        <f>P35+N35+L35+J35+H35+F35</f>
        <v>1766.9524761</v>
      </c>
    </row>
    <row r="36" spans="1:18" ht="15.75">
      <c r="A36" s="56"/>
      <c r="B36" s="57"/>
      <c r="C36" s="58"/>
      <c r="D36" s="56"/>
      <c r="E36" s="56"/>
      <c r="F36" s="59"/>
      <c r="G36" s="57"/>
      <c r="H36" s="60"/>
      <c r="I36" s="57"/>
      <c r="J36" s="60"/>
      <c r="K36" s="57"/>
      <c r="L36" s="60"/>
      <c r="M36" s="57"/>
      <c r="N36" s="60"/>
      <c r="O36" s="65"/>
      <c r="P36" s="60"/>
      <c r="Q36" s="61"/>
      <c r="R36" s="62"/>
    </row>
    <row r="37" spans="1:18" ht="15.75">
      <c r="A37" s="49" t="s">
        <v>147</v>
      </c>
      <c r="B37" s="12" t="s">
        <v>148</v>
      </c>
      <c r="C37" s="50">
        <v>0</v>
      </c>
      <c r="D37" s="51">
        <f>C37*100/C55</f>
        <v>0</v>
      </c>
      <c r="E37" s="49"/>
      <c r="F37" s="52">
        <f>C37*E37%</f>
        <v>0</v>
      </c>
      <c r="G37" s="53"/>
      <c r="H37" s="54">
        <f>C37*G37%</f>
        <v>0</v>
      </c>
      <c r="I37" s="53"/>
      <c r="J37" s="54">
        <f>C37*I37%</f>
        <v>0</v>
      </c>
      <c r="K37" s="53"/>
      <c r="L37" s="54">
        <f>C37*K37%</f>
        <v>0</v>
      </c>
      <c r="M37" s="53"/>
      <c r="N37" s="54">
        <f>C37*M37%</f>
        <v>0</v>
      </c>
      <c r="O37" s="55">
        <v>100</v>
      </c>
      <c r="P37" s="54">
        <f>C37*O37%</f>
        <v>0</v>
      </c>
      <c r="Q37" s="55">
        <f>O37+M37+K37+I37+G37+E37</f>
        <v>100</v>
      </c>
      <c r="R37" s="54">
        <f>P37+N37+L37+J37+H37+F37</f>
        <v>0</v>
      </c>
    </row>
    <row r="38" spans="1:18" ht="15.75">
      <c r="A38" s="56"/>
      <c r="B38" s="57"/>
      <c r="C38" s="58"/>
      <c r="D38" s="56"/>
      <c r="E38" s="56"/>
      <c r="F38" s="59"/>
      <c r="G38" s="57"/>
      <c r="H38" s="60"/>
      <c r="I38" s="57"/>
      <c r="J38" s="60"/>
      <c r="K38" s="57"/>
      <c r="L38" s="60"/>
      <c r="M38" s="57"/>
      <c r="N38" s="60"/>
      <c r="O38" s="65"/>
      <c r="P38" s="62"/>
      <c r="Q38" s="61"/>
      <c r="R38" s="62"/>
    </row>
    <row r="39" spans="1:18" ht="15.75">
      <c r="A39" s="49" t="s">
        <v>63</v>
      </c>
      <c r="B39" s="12" t="s">
        <v>149</v>
      </c>
      <c r="C39" s="50">
        <v>1138.628544</v>
      </c>
      <c r="D39" s="51">
        <f>C39*100/C55</f>
        <v>1.3803808369907615</v>
      </c>
      <c r="E39" s="49"/>
      <c r="F39" s="52"/>
      <c r="G39" s="53"/>
      <c r="H39" s="54"/>
      <c r="I39" s="53"/>
      <c r="J39" s="54"/>
      <c r="K39" s="53"/>
      <c r="L39" s="54"/>
      <c r="M39" s="53"/>
      <c r="N39" s="54"/>
      <c r="O39" s="55">
        <v>100</v>
      </c>
      <c r="P39" s="54">
        <f>C39*O39%</f>
        <v>1138.628544</v>
      </c>
      <c r="Q39" s="55">
        <f>O39+M39+K39+I39+G39+E39</f>
        <v>100</v>
      </c>
      <c r="R39" s="54">
        <f>P39+N39+L39+J39+H39+F39</f>
        <v>1138.628544</v>
      </c>
    </row>
    <row r="40" spans="1:18" ht="15.75">
      <c r="A40" s="56"/>
      <c r="B40" s="57"/>
      <c r="C40" s="58"/>
      <c r="D40" s="56"/>
      <c r="E40" s="56"/>
      <c r="F40" s="59"/>
      <c r="G40" s="57"/>
      <c r="H40" s="60"/>
      <c r="I40" s="57"/>
      <c r="J40" s="60"/>
      <c r="K40" s="57"/>
      <c r="L40" s="60"/>
      <c r="M40" s="57"/>
      <c r="N40" s="60"/>
      <c r="O40" s="65"/>
      <c r="P40" s="60"/>
      <c r="Q40" s="61"/>
      <c r="R40" s="62"/>
    </row>
    <row r="41" spans="1:18" ht="15.75">
      <c r="A41" s="49" t="s">
        <v>159</v>
      </c>
      <c r="B41" s="12" t="s">
        <v>362</v>
      </c>
      <c r="C41" s="50">
        <v>6034.60829</v>
      </c>
      <c r="D41" s="51">
        <f>C41*100/C55</f>
        <v>7.31586932907734</v>
      </c>
      <c r="E41" s="49"/>
      <c r="F41" s="52">
        <f>C41*E41%</f>
        <v>0</v>
      </c>
      <c r="G41" s="53"/>
      <c r="H41" s="54">
        <f>C41*G41%</f>
        <v>0</v>
      </c>
      <c r="I41" s="53"/>
      <c r="J41" s="54">
        <f>C41*I41%</f>
        <v>0</v>
      </c>
      <c r="K41" s="53"/>
      <c r="L41" s="54">
        <f>C41*K41%</f>
        <v>0</v>
      </c>
      <c r="M41" s="53">
        <v>100</v>
      </c>
      <c r="N41" s="54">
        <f>C41*M41%</f>
        <v>6034.60829</v>
      </c>
      <c r="O41" s="55"/>
      <c r="P41" s="54">
        <f>C41*O41%</f>
        <v>0</v>
      </c>
      <c r="Q41" s="55">
        <f>O41+M41+K41+I41+G41+E41</f>
        <v>100</v>
      </c>
      <c r="R41" s="54">
        <f>P41+N41+L41+J41+H41+F41</f>
        <v>6034.60829</v>
      </c>
    </row>
    <row r="42" spans="1:19" ht="15.75">
      <c r="A42" s="56"/>
      <c r="B42" s="57"/>
      <c r="C42" s="58"/>
      <c r="D42" s="56"/>
      <c r="E42" s="56"/>
      <c r="F42" s="59"/>
      <c r="G42" s="57"/>
      <c r="H42" s="60"/>
      <c r="I42" s="57"/>
      <c r="J42" s="60"/>
      <c r="K42" s="57"/>
      <c r="L42" s="60"/>
      <c r="M42" s="57"/>
      <c r="N42" s="60"/>
      <c r="O42" s="65"/>
      <c r="P42" s="60"/>
      <c r="Q42" s="61"/>
      <c r="R42" s="62"/>
      <c r="S42" s="64"/>
    </row>
    <row r="43" spans="1:18" ht="15.75">
      <c r="A43" s="49" t="s">
        <v>205</v>
      </c>
      <c r="B43" s="12" t="s">
        <v>363</v>
      </c>
      <c r="C43" s="50">
        <v>2534.00552</v>
      </c>
      <c r="D43" s="51">
        <f>C43*100/C55</f>
        <v>3.07202263553724</v>
      </c>
      <c r="E43" s="49"/>
      <c r="F43" s="52">
        <f>C43*E43%</f>
        <v>0</v>
      </c>
      <c r="G43" s="53"/>
      <c r="H43" s="54">
        <f>C43*G43%</f>
        <v>0</v>
      </c>
      <c r="I43" s="53"/>
      <c r="J43" s="54">
        <f>C43*I43%</f>
        <v>0</v>
      </c>
      <c r="K43" s="53"/>
      <c r="L43" s="54">
        <f>C43*K43%</f>
        <v>0</v>
      </c>
      <c r="M43" s="53">
        <v>100</v>
      </c>
      <c r="N43" s="54">
        <f>C43*M43%</f>
        <v>2534.00552</v>
      </c>
      <c r="O43" s="55"/>
      <c r="P43" s="54">
        <f>C43*O43%</f>
        <v>0</v>
      </c>
      <c r="Q43" s="55">
        <f>O43+M43+K43+I43+G43+E43</f>
        <v>100</v>
      </c>
      <c r="R43" s="54">
        <f>P43+N43+L43+J43+H43+F43</f>
        <v>2534.00552</v>
      </c>
    </row>
    <row r="44" spans="1:18" ht="15.75">
      <c r="A44" s="56"/>
      <c r="B44" s="57"/>
      <c r="C44" s="66"/>
      <c r="D44" s="56"/>
      <c r="E44" s="56"/>
      <c r="F44" s="59"/>
      <c r="G44" s="57"/>
      <c r="H44" s="60"/>
      <c r="I44" s="57"/>
      <c r="J44" s="60"/>
      <c r="K44" s="57"/>
      <c r="L44" s="60"/>
      <c r="M44" s="57"/>
      <c r="N44" s="60"/>
      <c r="O44" s="65"/>
      <c r="P44" s="60"/>
      <c r="Q44" s="61"/>
      <c r="R44" s="62"/>
    </row>
    <row r="45" spans="1:18" ht="15.75">
      <c r="A45" s="49" t="s">
        <v>248</v>
      </c>
      <c r="B45" s="12" t="s">
        <v>364</v>
      </c>
      <c r="C45" s="50">
        <v>613.85078</v>
      </c>
      <c r="D45" s="51">
        <f>C45*100/C55</f>
        <v>0.7441828662639182</v>
      </c>
      <c r="E45" s="49"/>
      <c r="F45" s="52">
        <f>C45*E45%</f>
        <v>0</v>
      </c>
      <c r="G45" s="53"/>
      <c r="H45" s="54">
        <f>C45*G45%</f>
        <v>0</v>
      </c>
      <c r="I45" s="53"/>
      <c r="J45" s="54">
        <f>C45*I45%</f>
        <v>0</v>
      </c>
      <c r="K45" s="53"/>
      <c r="L45" s="54">
        <f>C45*K45%</f>
        <v>0</v>
      </c>
      <c r="M45" s="53">
        <v>100</v>
      </c>
      <c r="N45" s="54">
        <f>C45*M45%</f>
        <v>613.85078</v>
      </c>
      <c r="O45" s="55"/>
      <c r="P45" s="54">
        <f>C45*O45%</f>
        <v>0</v>
      </c>
      <c r="Q45" s="55">
        <f>O45+M45+K45+I45+G45+E45</f>
        <v>100</v>
      </c>
      <c r="R45" s="54">
        <f>P45+N45+L45+J45+H45+F45</f>
        <v>613.85078</v>
      </c>
    </row>
    <row r="46" spans="1:19" ht="15.75">
      <c r="A46" s="56"/>
      <c r="B46" s="57"/>
      <c r="C46" s="66"/>
      <c r="D46" s="56"/>
      <c r="E46" s="56"/>
      <c r="F46" s="59"/>
      <c r="G46" s="57"/>
      <c r="H46" s="60"/>
      <c r="I46" s="57"/>
      <c r="J46" s="60"/>
      <c r="K46" s="57"/>
      <c r="L46" s="60"/>
      <c r="M46" s="57"/>
      <c r="N46" s="60"/>
      <c r="O46" s="65"/>
      <c r="P46" s="60"/>
      <c r="Q46" s="61"/>
      <c r="R46" s="62"/>
      <c r="S46" s="64"/>
    </row>
    <row r="47" spans="1:18" ht="23.25">
      <c r="A47" s="49" t="s">
        <v>365</v>
      </c>
      <c r="B47" s="12" t="s">
        <v>254</v>
      </c>
      <c r="C47" s="50">
        <v>9218.0722</v>
      </c>
      <c r="D47" s="51">
        <f>C47*100/C55</f>
        <v>11.175242607370707</v>
      </c>
      <c r="E47" s="49"/>
      <c r="F47" s="52">
        <f>C47*E47%</f>
        <v>0</v>
      </c>
      <c r="G47" s="53"/>
      <c r="H47" s="54">
        <f>C47*G47%</f>
        <v>0</v>
      </c>
      <c r="I47" s="53"/>
      <c r="J47" s="54">
        <f>C47*I47%</f>
        <v>0</v>
      </c>
      <c r="K47" s="53"/>
      <c r="L47" s="54">
        <f>C47*K47%</f>
        <v>0</v>
      </c>
      <c r="M47" s="53"/>
      <c r="N47" s="54">
        <f>C47*M47%</f>
        <v>0</v>
      </c>
      <c r="O47" s="55">
        <v>100</v>
      </c>
      <c r="P47" s="54">
        <f>C47*O47%</f>
        <v>9218.0722</v>
      </c>
      <c r="Q47" s="55">
        <f>O47+M47+K47+I47+G47+E47</f>
        <v>100</v>
      </c>
      <c r="R47" s="54">
        <f>P47+N47+L47+J47+H47+F47</f>
        <v>9218.0722</v>
      </c>
    </row>
    <row r="48" spans="1:19" ht="15.75">
      <c r="A48" s="56"/>
      <c r="B48" s="57"/>
      <c r="C48" s="58"/>
      <c r="D48" s="56"/>
      <c r="E48" s="56"/>
      <c r="F48" s="59"/>
      <c r="G48" s="57"/>
      <c r="H48" s="60"/>
      <c r="I48" s="57"/>
      <c r="J48" s="60"/>
      <c r="K48" s="57"/>
      <c r="L48" s="60"/>
      <c r="M48" s="57"/>
      <c r="N48" s="60"/>
      <c r="O48" s="65"/>
      <c r="P48" s="60"/>
      <c r="Q48" s="61"/>
      <c r="R48" s="62"/>
      <c r="S48" s="64"/>
    </row>
    <row r="49" spans="1:18" ht="15.75">
      <c r="A49" s="49" t="s">
        <v>303</v>
      </c>
      <c r="B49" s="12" t="s">
        <v>304</v>
      </c>
      <c r="C49" s="50">
        <v>2302.369827</v>
      </c>
      <c r="D49" s="51">
        <f>C49*100/C55</f>
        <v>2.791206320624731</v>
      </c>
      <c r="E49" s="49"/>
      <c r="F49" s="52">
        <f>C49*E49%</f>
        <v>0</v>
      </c>
      <c r="G49" s="53"/>
      <c r="H49" s="54">
        <f>C49*G49%</f>
        <v>0</v>
      </c>
      <c r="I49" s="53"/>
      <c r="J49" s="54">
        <f>C49*I49%</f>
        <v>0</v>
      </c>
      <c r="K49" s="53"/>
      <c r="L49" s="54">
        <f>C49*K49%</f>
        <v>0</v>
      </c>
      <c r="M49" s="53"/>
      <c r="N49" s="54">
        <f>C49*M49%</f>
        <v>0</v>
      </c>
      <c r="O49" s="55">
        <v>100</v>
      </c>
      <c r="P49" s="54">
        <f>C49*O49%</f>
        <v>2302.369827</v>
      </c>
      <c r="Q49" s="55">
        <f>O49+M49+K49+I49+G49+E49</f>
        <v>100</v>
      </c>
      <c r="R49" s="54">
        <f>P49+N49+L49+J49+H49+F49</f>
        <v>2302.369827</v>
      </c>
    </row>
    <row r="50" spans="1:19" ht="15.75">
      <c r="A50" s="56"/>
      <c r="B50" s="57"/>
      <c r="C50" s="58"/>
      <c r="D50" s="56"/>
      <c r="E50" s="56"/>
      <c r="F50" s="59"/>
      <c r="G50" s="57"/>
      <c r="H50" s="60"/>
      <c r="I50" s="57"/>
      <c r="J50" s="60"/>
      <c r="K50" s="57"/>
      <c r="L50" s="60"/>
      <c r="M50" s="57"/>
      <c r="N50" s="60"/>
      <c r="O50" s="65"/>
      <c r="P50" s="60"/>
      <c r="Q50" s="61"/>
      <c r="R50" s="62"/>
      <c r="S50" s="64"/>
    </row>
    <row r="51" spans="1:18" ht="15.75">
      <c r="A51" s="49" t="s">
        <v>317</v>
      </c>
      <c r="B51" s="12" t="s">
        <v>318</v>
      </c>
      <c r="C51" s="50">
        <v>9383.144518</v>
      </c>
      <c r="D51" s="51">
        <f>C51*100/C55</f>
        <v>11.375362888638522</v>
      </c>
      <c r="E51" s="49"/>
      <c r="F51" s="52">
        <f>C51*E51%</f>
        <v>0</v>
      </c>
      <c r="G51" s="53"/>
      <c r="H51" s="54">
        <f>C51*G51%</f>
        <v>0</v>
      </c>
      <c r="I51" s="53"/>
      <c r="J51" s="54">
        <f>C51*I51%</f>
        <v>0</v>
      </c>
      <c r="K51" s="53"/>
      <c r="L51" s="54">
        <f>C51*K51%</f>
        <v>0</v>
      </c>
      <c r="M51" s="53"/>
      <c r="N51" s="54">
        <f>C51*M51%</f>
        <v>0</v>
      </c>
      <c r="O51" s="55">
        <v>100</v>
      </c>
      <c r="P51" s="54">
        <f>C51*O51%</f>
        <v>9383.144518</v>
      </c>
      <c r="Q51" s="55">
        <f>O51+M51+K51+I51+G51+E51</f>
        <v>100</v>
      </c>
      <c r="R51" s="54">
        <f>P51+N51+L51+J51+H51+F51</f>
        <v>9383.144518</v>
      </c>
    </row>
    <row r="52" spans="1:18" ht="15.75">
      <c r="A52" s="56"/>
      <c r="B52" s="57"/>
      <c r="C52" s="58"/>
      <c r="D52" s="56"/>
      <c r="E52" s="56"/>
      <c r="F52" s="59"/>
      <c r="G52" s="57"/>
      <c r="H52" s="60"/>
      <c r="I52" s="57"/>
      <c r="J52" s="60"/>
      <c r="K52" s="57"/>
      <c r="L52" s="60"/>
      <c r="M52" s="57"/>
      <c r="N52" s="60"/>
      <c r="O52" s="65"/>
      <c r="P52" s="60"/>
      <c r="Q52" s="61"/>
      <c r="R52" s="62"/>
    </row>
    <row r="53" spans="1:18" ht="15.75">
      <c r="A53" s="49" t="s">
        <v>326</v>
      </c>
      <c r="B53" s="12" t="s">
        <v>366</v>
      </c>
      <c r="C53" s="50">
        <v>179.682903</v>
      </c>
      <c r="D53" s="51">
        <f>C53*100/C55</f>
        <v>0.2178329687439048</v>
      </c>
      <c r="E53" s="49"/>
      <c r="F53" s="52">
        <f>C53*E53%</f>
        <v>0</v>
      </c>
      <c r="G53" s="53"/>
      <c r="H53" s="54">
        <f>C53*G53%</f>
        <v>0</v>
      </c>
      <c r="I53" s="53"/>
      <c r="J53" s="54">
        <f>C53*I53%</f>
        <v>0</v>
      </c>
      <c r="K53" s="53"/>
      <c r="L53" s="54">
        <f>C53*K53%</f>
        <v>0</v>
      </c>
      <c r="M53" s="53"/>
      <c r="N53" s="54">
        <f>C53*M53%</f>
        <v>0</v>
      </c>
      <c r="O53" s="55">
        <v>100</v>
      </c>
      <c r="P53" s="54">
        <f>C53*O53%</f>
        <v>179.682903</v>
      </c>
      <c r="Q53" s="55">
        <f>O53+M53+K53+I53+G53+E53</f>
        <v>100</v>
      </c>
      <c r="R53" s="54">
        <f>P53+N53+L53+J53+H53+F53</f>
        <v>179.682903</v>
      </c>
    </row>
    <row r="54" spans="1:18" ht="15.75">
      <c r="A54" s="56"/>
      <c r="B54" s="57"/>
      <c r="C54" s="57"/>
      <c r="D54" s="56"/>
      <c r="E54" s="56"/>
      <c r="F54" s="59"/>
      <c r="G54" s="57"/>
      <c r="H54" s="60"/>
      <c r="I54" s="57"/>
      <c r="J54" s="60"/>
      <c r="K54" s="57"/>
      <c r="L54" s="60"/>
      <c r="M54" s="57"/>
      <c r="N54" s="60"/>
      <c r="O54" s="65"/>
      <c r="P54" s="67"/>
      <c r="Q54" s="68"/>
      <c r="R54" s="67"/>
    </row>
    <row r="55" spans="1:18" ht="15.75">
      <c r="A55" s="49" t="s">
        <v>367</v>
      </c>
      <c r="B55" s="49"/>
      <c r="C55" s="54">
        <f>SUM(C15:C54)</f>
        <v>82486.5510653</v>
      </c>
      <c r="D55" s="69">
        <f>SUM(D15:D54)</f>
        <v>100</v>
      </c>
      <c r="E55" s="51">
        <f>F55*100/C55</f>
        <v>20.743512415199035</v>
      </c>
      <c r="F55" s="52">
        <f>SUM(F15:F48)</f>
        <v>17110.6079611</v>
      </c>
      <c r="G55" s="70">
        <f>H55*100/C55</f>
        <v>8.790304309923119</v>
      </c>
      <c r="H55" s="54">
        <f>SUM(H15:H48)</f>
        <v>7250.8188534</v>
      </c>
      <c r="I55" s="70">
        <f>J55*100/C55</f>
        <v>6.00793859822896</v>
      </c>
      <c r="J55" s="54">
        <f>SUM(J15:J48)</f>
        <v>4955.7413398</v>
      </c>
      <c r="K55" s="70">
        <f>L55*100/C55</f>
        <v>14.224164486779937</v>
      </c>
      <c r="L55" s="54">
        <f>SUM(L15:L48)</f>
        <v>11733.022703</v>
      </c>
      <c r="M55" s="70">
        <f>N55*100/C55</f>
        <v>16.72662180271972</v>
      </c>
      <c r="N55" s="54">
        <f>SUM(N15:N48)</f>
        <v>13797.213434800002</v>
      </c>
      <c r="O55" s="70">
        <f>P55*100/C55</f>
        <v>33.507458387149235</v>
      </c>
      <c r="P55" s="54">
        <f>SUM(P15:P54)</f>
        <v>27639.146773200002</v>
      </c>
      <c r="Q55" s="55">
        <f>O55+M55+K55+I55+G55+E55</f>
        <v>100</v>
      </c>
      <c r="R55" s="54">
        <f>SUM(R15:R54)</f>
        <v>82486.5510653</v>
      </c>
    </row>
    <row r="56" spans="1:18" ht="15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5.75">
      <c r="A57" s="40"/>
      <c r="B57" s="41"/>
      <c r="C57" s="41"/>
      <c r="D57" s="36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/>
    </row>
    <row r="58" spans="1:18" ht="15.7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/>
    </row>
    <row r="59" spans="1:18" ht="15.75">
      <c r="A59" s="71" t="s">
        <v>368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ht="15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2" ht="15.75">
      <c r="R62" s="72">
        <f>P55+N55+L55+J55+H55+F55</f>
        <v>82486.55106530001</v>
      </c>
    </row>
  </sheetData>
  <sheetProtection selectLockedCells="1" selectUnlockedCells="1"/>
  <mergeCells count="12">
    <mergeCell ref="Q12:R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A55:B55"/>
    <mergeCell ref="A59:R60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Gregório</dc:creator>
  <cp:keywords/>
  <dc:description/>
  <cp:lastModifiedBy/>
  <cp:lastPrinted>2012-10-29T15:43:01Z</cp:lastPrinted>
  <dcterms:created xsi:type="dcterms:W3CDTF">2010-10-08T12:52:04Z</dcterms:created>
  <dcterms:modified xsi:type="dcterms:W3CDTF">2012-10-29T15:58:36Z</dcterms:modified>
  <cp:category/>
  <cp:version/>
  <cp:contentType/>
  <cp:contentStatus/>
  <cp:revision>3</cp:revision>
</cp:coreProperties>
</file>